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ktagder-my.sharepoint.com/personal/anne_sofie_hornnes_e-h_kommune_no/Documents/Documents/Barnehage finansiering fra 2026/"/>
    </mc:Choice>
  </mc:AlternateContent>
  <xr:revisionPtr revIDLastSave="2" documentId="8_{FE8BEB1E-8089-4AC6-ADD4-B7254A3A05BD}" xr6:coauthVersionLast="47" xr6:coauthVersionMax="47" xr10:uidLastSave="{2A7E4A43-1A66-4EA6-A511-24BECAFAD565}"/>
  <bookViews>
    <workbookView xWindow="-120" yWindow="-120" windowWidth="29040" windowHeight="17520" activeTab="1" xr2:uid="{00000000-000D-0000-FFFF-FFFF00000000}"/>
  </bookViews>
  <sheets>
    <sheet name="oddeskogen 2025" sheetId="8" r:id="rId1"/>
    <sheet name="Hornnes 2025" sheetId="9" r:id="rId2"/>
  </sheets>
  <calcPr calcId="191028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9" i="9" l="1"/>
  <c r="P59" i="9"/>
  <c r="K57" i="9"/>
  <c r="K58" i="9" s="1"/>
  <c r="J57" i="9"/>
  <c r="J58" i="9" s="1"/>
  <c r="M56" i="9"/>
  <c r="M57" i="9" s="1"/>
  <c r="L56" i="9"/>
  <c r="L57" i="9" s="1"/>
  <c r="K56" i="9"/>
  <c r="J56" i="9"/>
  <c r="I56" i="9"/>
  <c r="I57" i="9" s="1"/>
  <c r="H56" i="9"/>
  <c r="H57" i="9" s="1"/>
  <c r="G56" i="9"/>
  <c r="G57" i="9" s="1"/>
  <c r="F56" i="9"/>
  <c r="F57" i="9" s="1"/>
  <c r="E56" i="9"/>
  <c r="E57" i="9" s="1"/>
  <c r="D56" i="9"/>
  <c r="D57" i="9" s="1"/>
  <c r="C56" i="9"/>
  <c r="C57" i="9" s="1"/>
  <c r="C58" i="9" s="1"/>
  <c r="B56" i="9"/>
  <c r="B57" i="9" s="1"/>
  <c r="B58" i="9" s="1"/>
  <c r="M54" i="9"/>
  <c r="L54" i="9"/>
  <c r="K54" i="9"/>
  <c r="J54" i="9"/>
  <c r="I54" i="9"/>
  <c r="H54" i="9"/>
  <c r="G54" i="9"/>
  <c r="F54" i="9"/>
  <c r="O53" i="9"/>
  <c r="N53" i="9"/>
  <c r="O52" i="9"/>
  <c r="N52" i="9"/>
  <c r="O51" i="9"/>
  <c r="N51" i="9"/>
  <c r="O50" i="9"/>
  <c r="N50" i="9"/>
  <c r="O49" i="9"/>
  <c r="N49" i="9"/>
  <c r="O48" i="9"/>
  <c r="N48" i="9"/>
  <c r="Q38" i="9"/>
  <c r="P38" i="9"/>
  <c r="E36" i="9"/>
  <c r="E38" i="9" s="1"/>
  <c r="E39" i="9" s="1"/>
  <c r="B36" i="9"/>
  <c r="B37" i="9" s="1"/>
  <c r="M35" i="9"/>
  <c r="M36" i="9" s="1"/>
  <c r="M38" i="9" s="1"/>
  <c r="M39" i="9" s="1"/>
  <c r="L35" i="9"/>
  <c r="L36" i="9" s="1"/>
  <c r="K35" i="9"/>
  <c r="K36" i="9" s="1"/>
  <c r="J35" i="9"/>
  <c r="J36" i="9" s="1"/>
  <c r="J38" i="9" s="1"/>
  <c r="I35" i="9"/>
  <c r="I36" i="9" s="1"/>
  <c r="H35" i="9"/>
  <c r="H36" i="9" s="1"/>
  <c r="G35" i="9"/>
  <c r="G36" i="9" s="1"/>
  <c r="F35" i="9"/>
  <c r="F36" i="9" s="1"/>
  <c r="E35" i="9"/>
  <c r="D35" i="9"/>
  <c r="D36" i="9" s="1"/>
  <c r="C35" i="9"/>
  <c r="C36" i="9" s="1"/>
  <c r="B35" i="9"/>
  <c r="E33" i="9"/>
  <c r="D33" i="9"/>
  <c r="C33" i="9"/>
  <c r="B33" i="9"/>
  <c r="O32" i="9"/>
  <c r="N32" i="9"/>
  <c r="O31" i="9"/>
  <c r="N31" i="9"/>
  <c r="O30" i="9"/>
  <c r="N30" i="9"/>
  <c r="O29" i="9"/>
  <c r="N29" i="9"/>
  <c r="O28" i="9"/>
  <c r="N28" i="9"/>
  <c r="O27" i="9"/>
  <c r="N27" i="9"/>
  <c r="Q59" i="8"/>
  <c r="P59" i="8"/>
  <c r="N39" i="8"/>
  <c r="F59" i="8"/>
  <c r="M58" i="8"/>
  <c r="E58" i="8"/>
  <c r="M57" i="8"/>
  <c r="M59" i="8" s="1"/>
  <c r="M60" i="8" s="1"/>
  <c r="J57" i="8"/>
  <c r="J58" i="8" s="1"/>
  <c r="F57" i="8"/>
  <c r="F60" i="8" s="1"/>
  <c r="E57" i="8"/>
  <c r="E59" i="8" s="1"/>
  <c r="E60" i="8" s="1"/>
  <c r="B57" i="8"/>
  <c r="B58" i="8" s="1"/>
  <c r="M56" i="8"/>
  <c r="L56" i="8"/>
  <c r="L57" i="8" s="1"/>
  <c r="K56" i="8"/>
  <c r="K57" i="8" s="1"/>
  <c r="J56" i="8"/>
  <c r="I56" i="8"/>
  <c r="I57" i="8" s="1"/>
  <c r="H56" i="8"/>
  <c r="H57" i="8" s="1"/>
  <c r="G56" i="8"/>
  <c r="G57" i="8" s="1"/>
  <c r="F56" i="8"/>
  <c r="E56" i="8"/>
  <c r="D56" i="8"/>
  <c r="D57" i="8" s="1"/>
  <c r="C56" i="8"/>
  <c r="C57" i="8" s="1"/>
  <c r="B56" i="8"/>
  <c r="M54" i="8"/>
  <c r="L54" i="8"/>
  <c r="K54" i="8"/>
  <c r="J54" i="8"/>
  <c r="I54" i="8"/>
  <c r="H54" i="8"/>
  <c r="G54" i="8"/>
  <c r="F54" i="8"/>
  <c r="E54" i="8"/>
  <c r="D54" i="8"/>
  <c r="C54" i="8"/>
  <c r="B54" i="8"/>
  <c r="O53" i="8"/>
  <c r="N53" i="8"/>
  <c r="O52" i="8"/>
  <c r="N52" i="8"/>
  <c r="O51" i="8"/>
  <c r="N51" i="8"/>
  <c r="O50" i="8"/>
  <c r="N50" i="8"/>
  <c r="O49" i="8"/>
  <c r="N49" i="8"/>
  <c r="O48" i="8"/>
  <c r="O56" i="8" s="1"/>
  <c r="O57" i="8" s="1"/>
  <c r="N48" i="8"/>
  <c r="N56" i="8" s="1"/>
  <c r="N57" i="8" s="1"/>
  <c r="Q39" i="8"/>
  <c r="P39" i="8"/>
  <c r="K37" i="8"/>
  <c r="K38" i="8" s="1"/>
  <c r="J37" i="8"/>
  <c r="J38" i="8" s="1"/>
  <c r="M36" i="8"/>
  <c r="M37" i="8" s="1"/>
  <c r="L36" i="8"/>
  <c r="L37" i="8" s="1"/>
  <c r="K36" i="8"/>
  <c r="J36" i="8"/>
  <c r="I36" i="8"/>
  <c r="I37" i="8" s="1"/>
  <c r="H36" i="8"/>
  <c r="H37" i="8" s="1"/>
  <c r="G36" i="8"/>
  <c r="G37" i="8" s="1"/>
  <c r="F36" i="8"/>
  <c r="F37" i="8" s="1"/>
  <c r="E36" i="8"/>
  <c r="E37" i="8" s="1"/>
  <c r="D36" i="8"/>
  <c r="D37" i="8" s="1"/>
  <c r="C36" i="8"/>
  <c r="C37" i="8" s="1"/>
  <c r="C38" i="8" s="1"/>
  <c r="B36" i="8"/>
  <c r="B37" i="8" s="1"/>
  <c r="B38" i="8" s="1"/>
  <c r="M34" i="8"/>
  <c r="L34" i="8"/>
  <c r="K34" i="8"/>
  <c r="J34" i="8"/>
  <c r="I34" i="8"/>
  <c r="H34" i="8"/>
  <c r="G34" i="8"/>
  <c r="F34" i="8"/>
  <c r="O33" i="8"/>
  <c r="N33" i="8"/>
  <c r="O32" i="8"/>
  <c r="N32" i="8"/>
  <c r="O31" i="8"/>
  <c r="N31" i="8"/>
  <c r="O30" i="8"/>
  <c r="N30" i="8"/>
  <c r="O29" i="8"/>
  <c r="N29" i="8"/>
  <c r="O28" i="8"/>
  <c r="N28" i="8"/>
  <c r="N56" i="9" l="1"/>
  <c r="N57" i="9" s="1"/>
  <c r="O56" i="9"/>
  <c r="O57" i="9" s="1"/>
  <c r="N60" i="9"/>
  <c r="N59" i="9"/>
  <c r="N58" i="9"/>
  <c r="D59" i="9"/>
  <c r="D60" i="9"/>
  <c r="D58" i="9"/>
  <c r="L59" i="9"/>
  <c r="L60" i="9"/>
  <c r="L58" i="9"/>
  <c r="M59" i="9"/>
  <c r="M60" i="9" s="1"/>
  <c r="M58" i="9"/>
  <c r="F60" i="9"/>
  <c r="F58" i="9"/>
  <c r="F59" i="9"/>
  <c r="G58" i="9"/>
  <c r="G59" i="9"/>
  <c r="G60" i="9" s="1"/>
  <c r="H58" i="9"/>
  <c r="H59" i="9"/>
  <c r="H60" i="9"/>
  <c r="O58" i="9"/>
  <c r="O59" i="9"/>
  <c r="O60" i="9" s="1"/>
  <c r="E59" i="9"/>
  <c r="E60" i="9" s="1"/>
  <c r="E58" i="9"/>
  <c r="I58" i="9"/>
  <c r="I59" i="9"/>
  <c r="I60" i="9" s="1"/>
  <c r="N54" i="9"/>
  <c r="O54" i="9"/>
  <c r="B60" i="9"/>
  <c r="J60" i="9"/>
  <c r="B59" i="9"/>
  <c r="J59" i="9"/>
  <c r="C59" i="9"/>
  <c r="C60" i="9" s="1"/>
  <c r="K59" i="9"/>
  <c r="K60" i="9" s="1"/>
  <c r="F39" i="9"/>
  <c r="F38" i="9"/>
  <c r="N35" i="9"/>
  <c r="N36" i="9" s="1"/>
  <c r="O35" i="9"/>
  <c r="O36" i="9" s="1"/>
  <c r="L38" i="9"/>
  <c r="L39" i="9"/>
  <c r="L37" i="9"/>
  <c r="G37" i="9"/>
  <c r="G38" i="9"/>
  <c r="G39" i="9" s="1"/>
  <c r="H37" i="9"/>
  <c r="H38" i="9"/>
  <c r="H39" i="9"/>
  <c r="N38" i="9"/>
  <c r="N39" i="9"/>
  <c r="N37" i="9"/>
  <c r="D38" i="9"/>
  <c r="D39" i="9"/>
  <c r="D37" i="9"/>
  <c r="I37" i="9"/>
  <c r="I38" i="9"/>
  <c r="I39" i="9" s="1"/>
  <c r="O37" i="9"/>
  <c r="O38" i="9"/>
  <c r="O39" i="9" s="1"/>
  <c r="C37" i="9"/>
  <c r="C38" i="9"/>
  <c r="C39" i="9" s="1"/>
  <c r="K37" i="9"/>
  <c r="K38" i="9"/>
  <c r="K39" i="9" s="1"/>
  <c r="N33" i="9"/>
  <c r="O33" i="9"/>
  <c r="E37" i="9"/>
  <c r="M37" i="9"/>
  <c r="F37" i="9"/>
  <c r="B39" i="9"/>
  <c r="J39" i="9"/>
  <c r="B38" i="9"/>
  <c r="J37" i="9"/>
  <c r="H60" i="8"/>
  <c r="H58" i="8"/>
  <c r="H59" i="8"/>
  <c r="O58" i="8"/>
  <c r="O59" i="8"/>
  <c r="O60" i="8" s="1"/>
  <c r="C58" i="8"/>
  <c r="C59" i="8"/>
  <c r="C60" i="8" s="1"/>
  <c r="K58" i="8"/>
  <c r="K59" i="8"/>
  <c r="K60" i="8" s="1"/>
  <c r="G58" i="8"/>
  <c r="G59" i="8"/>
  <c r="G60" i="8" s="1"/>
  <c r="I59" i="8"/>
  <c r="I60" i="8" s="1"/>
  <c r="I58" i="8"/>
  <c r="N60" i="8"/>
  <c r="N58" i="8"/>
  <c r="N59" i="8"/>
  <c r="D59" i="8"/>
  <c r="D60" i="8"/>
  <c r="D58" i="8"/>
  <c r="L59" i="8"/>
  <c r="L58" i="8"/>
  <c r="L60" i="8"/>
  <c r="F58" i="8"/>
  <c r="B60" i="8"/>
  <c r="J60" i="8"/>
  <c r="B59" i="8"/>
  <c r="J59" i="8"/>
  <c r="N54" i="8"/>
  <c r="O54" i="8"/>
  <c r="N36" i="8"/>
  <c r="N37" i="8" s="1"/>
  <c r="O36" i="8"/>
  <c r="O37" i="8" s="1"/>
  <c r="G38" i="8"/>
  <c r="G39" i="8"/>
  <c r="G40" i="8" s="1"/>
  <c r="N40" i="8"/>
  <c r="N38" i="8"/>
  <c r="L39" i="8"/>
  <c r="L38" i="8"/>
  <c r="L40" i="8"/>
  <c r="E39" i="8"/>
  <c r="E40" i="8" s="1"/>
  <c r="E38" i="8"/>
  <c r="M39" i="8"/>
  <c r="M40" i="8" s="1"/>
  <c r="M38" i="8"/>
  <c r="F40" i="8"/>
  <c r="F38" i="8"/>
  <c r="F39" i="8"/>
  <c r="H38" i="8"/>
  <c r="H39" i="8"/>
  <c r="H40" i="8"/>
  <c r="O38" i="8"/>
  <c r="O39" i="8"/>
  <c r="O40" i="8" s="1"/>
  <c r="D39" i="8"/>
  <c r="D38" i="8"/>
  <c r="D40" i="8"/>
  <c r="I38" i="8"/>
  <c r="I39" i="8"/>
  <c r="I40" i="8" s="1"/>
  <c r="B40" i="8"/>
  <c r="J40" i="8"/>
  <c r="N34" i="8"/>
  <c r="O34" i="8"/>
  <c r="B39" i="8"/>
  <c r="J39" i="8"/>
  <c r="C39" i="8"/>
  <c r="C40" i="8" s="1"/>
  <c r="K39" i="8"/>
  <c r="K40" i="8" s="1"/>
  <c r="M15" i="9" l="1"/>
  <c r="M16" i="9" s="1"/>
  <c r="L15" i="9"/>
  <c r="L16" i="9" s="1"/>
  <c r="K15" i="9"/>
  <c r="K16" i="9" s="1"/>
  <c r="K18" i="9" s="1"/>
  <c r="K19" i="9" s="1"/>
  <c r="J15" i="9"/>
  <c r="J16" i="9" s="1"/>
  <c r="J17" i="9" s="1"/>
  <c r="I15" i="9"/>
  <c r="I16" i="9" s="1"/>
  <c r="I17" i="9" s="1"/>
  <c r="H15" i="9"/>
  <c r="H16" i="9" s="1"/>
  <c r="G15" i="9"/>
  <c r="G16" i="9" s="1"/>
  <c r="F15" i="9"/>
  <c r="F16" i="9" s="1"/>
  <c r="E15" i="9"/>
  <c r="E16" i="9" s="1"/>
  <c r="D15" i="9"/>
  <c r="D16" i="9" s="1"/>
  <c r="D19" i="9" s="1"/>
  <c r="C15" i="9"/>
  <c r="C16" i="9" s="1"/>
  <c r="B15" i="9"/>
  <c r="B16" i="9" s="1"/>
  <c r="B17" i="9" s="1"/>
  <c r="M13" i="9"/>
  <c r="L13" i="9"/>
  <c r="K13" i="9"/>
  <c r="J13" i="9"/>
  <c r="I13" i="9"/>
  <c r="H13" i="9"/>
  <c r="G13" i="9"/>
  <c r="F13" i="9"/>
  <c r="E13" i="9"/>
  <c r="D13" i="9"/>
  <c r="C13" i="9"/>
  <c r="B13" i="9"/>
  <c r="O12" i="9"/>
  <c r="N12" i="9"/>
  <c r="O11" i="9"/>
  <c r="N11" i="9"/>
  <c r="O10" i="9"/>
  <c r="N10" i="9"/>
  <c r="O9" i="9"/>
  <c r="N9" i="9"/>
  <c r="O8" i="9"/>
  <c r="N8" i="9"/>
  <c r="O7" i="9"/>
  <c r="N7" i="9"/>
  <c r="M15" i="8"/>
  <c r="M16" i="8" s="1"/>
  <c r="L15" i="8"/>
  <c r="L16" i="8" s="1"/>
  <c r="K15" i="8"/>
  <c r="K16" i="8" s="1"/>
  <c r="K17" i="8" s="1"/>
  <c r="J15" i="8"/>
  <c r="J16" i="8" s="1"/>
  <c r="J17" i="8" s="1"/>
  <c r="I15" i="8"/>
  <c r="I16" i="8" s="1"/>
  <c r="H15" i="8"/>
  <c r="H16" i="8" s="1"/>
  <c r="G15" i="8"/>
  <c r="G16" i="8" s="1"/>
  <c r="F15" i="8"/>
  <c r="F16" i="8" s="1"/>
  <c r="E15" i="8"/>
  <c r="E16" i="8" s="1"/>
  <c r="D15" i="8"/>
  <c r="D16" i="8" s="1"/>
  <c r="C15" i="8"/>
  <c r="C16" i="8" s="1"/>
  <c r="C17" i="8" s="1"/>
  <c r="B15" i="8"/>
  <c r="B16" i="8" s="1"/>
  <c r="B17" i="8" s="1"/>
  <c r="M13" i="8"/>
  <c r="L13" i="8"/>
  <c r="K13" i="8"/>
  <c r="J13" i="8"/>
  <c r="I13" i="8"/>
  <c r="H13" i="8"/>
  <c r="G13" i="8"/>
  <c r="F13" i="8"/>
  <c r="E13" i="8"/>
  <c r="D13" i="8"/>
  <c r="C13" i="8"/>
  <c r="B13" i="8"/>
  <c r="O12" i="8"/>
  <c r="N12" i="8"/>
  <c r="O11" i="8"/>
  <c r="N11" i="8"/>
  <c r="O10" i="8"/>
  <c r="N10" i="8"/>
  <c r="O9" i="8"/>
  <c r="N9" i="8"/>
  <c r="O8" i="8"/>
  <c r="N8" i="8"/>
  <c r="O7" i="8"/>
  <c r="N7" i="8"/>
  <c r="M18" i="9" l="1"/>
  <c r="M19" i="9" s="1"/>
  <c r="M17" i="9"/>
  <c r="L19" i="9"/>
  <c r="L17" i="9"/>
  <c r="L18" i="9"/>
  <c r="K17" i="9"/>
  <c r="E17" i="9"/>
  <c r="E18" i="9"/>
  <c r="E19" i="9" s="1"/>
  <c r="N15" i="9"/>
  <c r="N16" i="9" s="1"/>
  <c r="N17" i="9" s="1"/>
  <c r="D18" i="9"/>
  <c r="D17" i="9"/>
  <c r="C18" i="9"/>
  <c r="C19" i="9" s="1"/>
  <c r="C17" i="9"/>
  <c r="O15" i="9"/>
  <c r="O16" i="9" s="1"/>
  <c r="O18" i="9" s="1"/>
  <c r="O19" i="9" s="1"/>
  <c r="O13" i="9"/>
  <c r="F19" i="9"/>
  <c r="F17" i="9"/>
  <c r="F18" i="9"/>
  <c r="G18" i="9"/>
  <c r="G19" i="9" s="1"/>
  <c r="G17" i="9"/>
  <c r="H18" i="9"/>
  <c r="H17" i="9"/>
  <c r="H19" i="9"/>
  <c r="N13" i="9"/>
  <c r="B19" i="9"/>
  <c r="I18" i="9"/>
  <c r="I19" i="9" s="1"/>
  <c r="B18" i="9"/>
  <c r="J18" i="9"/>
  <c r="J19" i="9"/>
  <c r="L18" i="8"/>
  <c r="L17" i="8"/>
  <c r="G17" i="8"/>
  <c r="G18" i="8"/>
  <c r="G19" i="8" s="1"/>
  <c r="D18" i="8"/>
  <c r="D17" i="8"/>
  <c r="N15" i="8"/>
  <c r="N16" i="8" s="1"/>
  <c r="N19" i="8" s="1"/>
  <c r="O15" i="8"/>
  <c r="O16" i="8" s="1"/>
  <c r="O18" i="8" s="1"/>
  <c r="O19" i="8" s="1"/>
  <c r="I17" i="8"/>
  <c r="I18" i="8"/>
  <c r="I19" i="8" s="1"/>
  <c r="E18" i="8"/>
  <c r="E19" i="8" s="1"/>
  <c r="E17" i="8"/>
  <c r="H17" i="8"/>
  <c r="H19" i="8"/>
  <c r="H18" i="8"/>
  <c r="M18" i="8"/>
  <c r="M19" i="8" s="1"/>
  <c r="M17" i="8"/>
  <c r="F18" i="8"/>
  <c r="F19" i="8"/>
  <c r="F17" i="8"/>
  <c r="N13" i="8"/>
  <c r="B19" i="8"/>
  <c r="J19" i="8"/>
  <c r="B18" i="8"/>
  <c r="J18" i="8"/>
  <c r="D19" i="8"/>
  <c r="L19" i="8"/>
  <c r="C18" i="8"/>
  <c r="C19" i="8" s="1"/>
  <c r="O13" i="8"/>
  <c r="K18" i="8"/>
  <c r="K19" i="8" s="1"/>
  <c r="N18" i="9" l="1"/>
  <c r="N19" i="9"/>
  <c r="O17" i="9"/>
  <c r="N18" i="8"/>
  <c r="N17" i="8"/>
  <c r="O17" i="8"/>
</calcChain>
</file>

<file path=xl/sharedStrings.xml><?xml version="1.0" encoding="utf-8"?>
<sst xmlns="http://schemas.openxmlformats.org/spreadsheetml/2006/main" count="266" uniqueCount="37">
  <si>
    <t xml:space="preserve"> </t>
  </si>
  <si>
    <t>0 - 8 timer</t>
  </si>
  <si>
    <t>9 - 16 timer</t>
  </si>
  <si>
    <t>17 - 24 timer</t>
  </si>
  <si>
    <t>25 - 32 timer</t>
  </si>
  <si>
    <t>33 - 40 timer</t>
  </si>
  <si>
    <t>Sum barn</t>
  </si>
  <si>
    <t>Telling av barn</t>
  </si>
  <si>
    <t>jan 1/12 vekt</t>
  </si>
  <si>
    <t>feb - juli 6/12 vekt</t>
  </si>
  <si>
    <t>aug - sep 2/12 vekt</t>
  </si>
  <si>
    <t>okt 1/12 vekt</t>
  </si>
  <si>
    <t>nov 1/12 vekt</t>
  </si>
  <si>
    <t>des 1/12 vekt</t>
  </si>
  <si>
    <t>Hele året</t>
  </si>
  <si>
    <t xml:space="preserve"> årsmelding</t>
  </si>
  <si>
    <t>endring i januar</t>
  </si>
  <si>
    <t xml:space="preserve"> barnetall 15/8</t>
  </si>
  <si>
    <t>barnetall 15/9</t>
  </si>
  <si>
    <t>barnetall 15/10</t>
  </si>
  <si>
    <t>barnetall 15/11</t>
  </si>
  <si>
    <t>små</t>
  </si>
  <si>
    <t>store</t>
  </si>
  <si>
    <t>sum små</t>
  </si>
  <si>
    <t>sum store</t>
  </si>
  <si>
    <t>41 timer +</t>
  </si>
  <si>
    <t>Gjn.snitt</t>
  </si>
  <si>
    <t>Opph.timer</t>
  </si>
  <si>
    <t>Gjn sn.opph.</t>
  </si>
  <si>
    <t>Korr.opph.t</t>
  </si>
  <si>
    <t>Heltidsbarn</t>
  </si>
  <si>
    <t>korr heltidsb.</t>
  </si>
  <si>
    <t>Små barn: Vår, født 22 eller senere, høst født 23 eller senere</t>
  </si>
  <si>
    <t>Beregnet små barn 5/12</t>
  </si>
  <si>
    <t>Beregnet store barn 5/12</t>
  </si>
  <si>
    <t>Beregnet små barn 7/12</t>
  </si>
  <si>
    <t>Beregnet store barn 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</si>
</sst>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3" xfId="0" applyFont="1" applyBorder="1"/>
    <xf numFmtId="16" fontId="3" fillId="0" borderId="5" xfId="0" quotePrefix="1" applyNumberFormat="1" applyFont="1" applyBorder="1"/>
    <xf numFmtId="0" fontId="3" fillId="0" borderId="6" xfId="0" applyFont="1" applyBorder="1"/>
    <xf numFmtId="16" fontId="3" fillId="0" borderId="7" xfId="0" quotePrefix="1" applyNumberFormat="1" applyFont="1" applyBorder="1"/>
    <xf numFmtId="16" fontId="3" fillId="0" borderId="6" xfId="0" quotePrefix="1" applyNumberFormat="1" applyFont="1" applyBorder="1"/>
    <xf numFmtId="0" fontId="3" fillId="0" borderId="5" xfId="0" quotePrefix="1" applyFont="1" applyBorder="1"/>
    <xf numFmtId="0" fontId="1" fillId="0" borderId="5" xfId="0" applyFont="1" applyBorder="1"/>
    <xf numFmtId="0" fontId="1" fillId="0" borderId="6" xfId="0" applyFont="1" applyBorder="1"/>
    <xf numFmtId="16" fontId="3" fillId="0" borderId="1" xfId="0" quotePrefix="1" applyNumberFormat="1" applyFont="1" applyBorder="1"/>
    <xf numFmtId="16" fontId="3" fillId="0" borderId="1" xfId="0" applyNumberFormat="1" applyFont="1" applyBorder="1"/>
    <xf numFmtId="0" fontId="1" fillId="0" borderId="1" xfId="0" quotePrefix="1" applyFont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5" fillId="0" borderId="1" xfId="0" applyFont="1" applyBorder="1"/>
    <xf numFmtId="2" fontId="5" fillId="0" borderId="1" xfId="0" applyNumberFormat="1" applyFont="1" applyBorder="1"/>
    <xf numFmtId="164" fontId="1" fillId="0" borderId="1" xfId="0" applyNumberFormat="1" applyFont="1" applyBorder="1"/>
    <xf numFmtId="164" fontId="5" fillId="0" borderId="1" xfId="0" applyNumberFormat="1" applyFont="1" applyBorder="1"/>
    <xf numFmtId="0" fontId="4" fillId="0" borderId="1" xfId="0" applyFont="1" applyBorder="1" applyProtection="1">
      <protection locked="0"/>
    </xf>
    <xf numFmtId="0" fontId="4" fillId="0" borderId="1" xfId="0" quotePrefix="1" applyFont="1" applyBorder="1" applyProtection="1">
      <protection locked="0"/>
    </xf>
    <xf numFmtId="0" fontId="4" fillId="0" borderId="1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2" fontId="5" fillId="0" borderId="11" xfId="0" applyNumberFormat="1" applyFont="1" applyBorder="1"/>
    <xf numFmtId="164" fontId="5" fillId="0" borderId="10" xfId="0" applyNumberFormat="1" applyFont="1" applyBorder="1"/>
    <xf numFmtId="0" fontId="0" fillId="2" borderId="0" xfId="0" applyFill="1"/>
    <xf numFmtId="2" fontId="5" fillId="2" borderId="0" xfId="0" applyNumberFormat="1" applyFont="1" applyFill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0" fontId="8" fillId="0" borderId="1" xfId="0" quotePrefix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9" fillId="0" borderId="1" xfId="0" applyFont="1" applyBorder="1"/>
    <xf numFmtId="0" fontId="10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6889-37DB-4F20-AE68-432738BBA6AE}">
  <dimension ref="A2:Q60"/>
  <sheetViews>
    <sheetView showGridLines="0" topLeftCell="A4" zoomScale="145" zoomScaleNormal="145" workbookViewId="0">
      <selection activeCell="P18" sqref="P18"/>
    </sheetView>
  </sheetViews>
  <sheetFormatPr baseColWidth="10" defaultColWidth="11.42578125" defaultRowHeight="12.75" x14ac:dyDescent="0.2"/>
  <cols>
    <col min="1" max="1" width="8.5703125" customWidth="1"/>
    <col min="2" max="2" width="10.42578125" bestFit="1" customWidth="1"/>
    <col min="3" max="3" width="6.85546875" customWidth="1"/>
    <col min="4" max="4" width="6.42578125" customWidth="1"/>
    <col min="5" max="5" width="6.5703125" customWidth="1"/>
    <col min="6" max="6" width="6.7109375" customWidth="1"/>
    <col min="7" max="7" width="7.5703125" customWidth="1"/>
    <col min="8" max="8" width="6.140625" bestFit="1" customWidth="1"/>
    <col min="9" max="9" width="5.85546875" customWidth="1"/>
    <col min="10" max="10" width="6.140625" customWidth="1"/>
    <col min="11" max="11" width="6.140625" bestFit="1" customWidth="1"/>
    <col min="12" max="12" width="6.5703125" customWidth="1"/>
    <col min="13" max="13" width="6.42578125" customWidth="1"/>
    <col min="14" max="14" width="7.140625" customWidth="1"/>
    <col min="15" max="15" width="7" customWidth="1"/>
    <col min="16" max="16" width="21.140625" bestFit="1" customWidth="1"/>
    <col min="17" max="17" width="21.85546875" bestFit="1" customWidth="1"/>
  </cols>
  <sheetData>
    <row r="2" spans="1:15" x14ac:dyDescent="0.2">
      <c r="A2" t="s">
        <v>7</v>
      </c>
      <c r="D2" t="s">
        <v>0</v>
      </c>
    </row>
    <row r="3" spans="1:15" x14ac:dyDescent="0.2">
      <c r="A3" s="1" t="s">
        <v>32</v>
      </c>
      <c r="B3" s="1"/>
      <c r="C3" s="1"/>
    </row>
    <row r="4" spans="1:15" x14ac:dyDescent="0.2">
      <c r="A4" s="25"/>
      <c r="B4" s="2" t="s">
        <v>8</v>
      </c>
      <c r="C4" s="3"/>
      <c r="D4" s="4" t="s">
        <v>9</v>
      </c>
      <c r="E4" s="3"/>
      <c r="F4" s="2" t="s">
        <v>10</v>
      </c>
      <c r="G4" s="3"/>
      <c r="H4" s="4" t="s">
        <v>11</v>
      </c>
      <c r="I4" s="4"/>
      <c r="J4" s="2" t="s">
        <v>12</v>
      </c>
      <c r="K4" s="3"/>
      <c r="L4" s="2" t="s">
        <v>13</v>
      </c>
      <c r="M4" s="3"/>
      <c r="N4" s="2" t="s">
        <v>14</v>
      </c>
      <c r="O4" s="5"/>
    </row>
    <row r="5" spans="1:15" x14ac:dyDescent="0.2">
      <c r="A5" s="26"/>
      <c r="B5" s="6" t="s">
        <v>15</v>
      </c>
      <c r="C5" s="7"/>
      <c r="D5" s="8" t="s">
        <v>16</v>
      </c>
      <c r="E5" s="9"/>
      <c r="F5" s="6" t="s">
        <v>17</v>
      </c>
      <c r="G5" s="9"/>
      <c r="H5" s="8" t="s">
        <v>18</v>
      </c>
      <c r="I5" s="8"/>
      <c r="J5" s="10" t="s">
        <v>19</v>
      </c>
      <c r="K5" s="7"/>
      <c r="L5" s="10" t="s">
        <v>20</v>
      </c>
      <c r="M5" s="7"/>
      <c r="N5" s="11"/>
      <c r="O5" s="12"/>
    </row>
    <row r="6" spans="1:15" x14ac:dyDescent="0.2">
      <c r="A6" s="27"/>
      <c r="B6" s="13" t="s">
        <v>21</v>
      </c>
      <c r="C6" s="13" t="s">
        <v>22</v>
      </c>
      <c r="D6" s="13" t="s">
        <v>21</v>
      </c>
      <c r="E6" s="13" t="s">
        <v>22</v>
      </c>
      <c r="F6" s="13" t="s">
        <v>21</v>
      </c>
      <c r="G6" s="13" t="s">
        <v>22</v>
      </c>
      <c r="H6" s="13" t="s">
        <v>21</v>
      </c>
      <c r="I6" s="13" t="s">
        <v>22</v>
      </c>
      <c r="J6" s="13" t="s">
        <v>21</v>
      </c>
      <c r="K6" s="14" t="s">
        <v>22</v>
      </c>
      <c r="L6" s="13" t="s">
        <v>21</v>
      </c>
      <c r="M6" s="14" t="s">
        <v>22</v>
      </c>
      <c r="N6" s="14" t="s">
        <v>23</v>
      </c>
      <c r="O6" s="14" t="s">
        <v>24</v>
      </c>
    </row>
    <row r="7" spans="1:15" x14ac:dyDescent="0.2">
      <c r="A7" s="15" t="s">
        <v>1</v>
      </c>
      <c r="B7" s="23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0">
        <f t="shared" ref="N7:O12" si="0">(B7+(D7*6)+(F7*2)+H7+J7+L7)/12</f>
        <v>0</v>
      </c>
      <c r="O7" s="20">
        <f t="shared" si="0"/>
        <v>0</v>
      </c>
    </row>
    <row r="8" spans="1:15" x14ac:dyDescent="0.2">
      <c r="A8" s="15" t="s">
        <v>2</v>
      </c>
      <c r="B8" s="23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0">
        <f t="shared" si="0"/>
        <v>0</v>
      </c>
      <c r="O8" s="20">
        <f t="shared" si="0"/>
        <v>0</v>
      </c>
    </row>
    <row r="9" spans="1:15" x14ac:dyDescent="0.2">
      <c r="A9" s="15" t="s">
        <v>3</v>
      </c>
      <c r="B9" s="23"/>
      <c r="C9" s="23"/>
      <c r="D9" s="23"/>
      <c r="E9" s="23"/>
      <c r="F9" s="22"/>
      <c r="G9" s="22"/>
      <c r="H9" s="24"/>
      <c r="I9" s="24"/>
      <c r="J9" s="22"/>
      <c r="K9" s="22"/>
      <c r="L9" s="22"/>
      <c r="M9" s="22"/>
      <c r="N9" s="20">
        <f>(B9+(D9*6)+(F9*2)+H9+J9+L9)/12</f>
        <v>0</v>
      </c>
      <c r="O9" s="20">
        <f t="shared" si="0"/>
        <v>0</v>
      </c>
    </row>
    <row r="10" spans="1:15" x14ac:dyDescent="0.2">
      <c r="A10" s="15" t="s">
        <v>4</v>
      </c>
      <c r="B10" s="36">
        <v>4</v>
      </c>
      <c r="C10" s="36">
        <v>6</v>
      </c>
      <c r="D10" s="36">
        <v>4</v>
      </c>
      <c r="E10" s="36">
        <v>6</v>
      </c>
      <c r="F10" s="37">
        <v>4</v>
      </c>
      <c r="G10" s="37">
        <v>4</v>
      </c>
      <c r="H10" s="40">
        <v>3</v>
      </c>
      <c r="I10" s="40">
        <v>4</v>
      </c>
      <c r="J10" s="37">
        <v>3</v>
      </c>
      <c r="K10" s="37">
        <v>4</v>
      </c>
      <c r="L10" s="37">
        <v>3</v>
      </c>
      <c r="M10" s="37">
        <v>4</v>
      </c>
      <c r="N10" s="20">
        <f>(B10+(D10*6)+(F10*2)+H10+J10+L10)/12</f>
        <v>3.75</v>
      </c>
      <c r="O10" s="20">
        <f t="shared" si="0"/>
        <v>5.166666666666667</v>
      </c>
    </row>
    <row r="11" spans="1:15" x14ac:dyDescent="0.2">
      <c r="A11" s="15" t="s">
        <v>5</v>
      </c>
      <c r="B11" s="36">
        <v>1</v>
      </c>
      <c r="C11" s="36">
        <v>9</v>
      </c>
      <c r="D11" s="36">
        <v>1</v>
      </c>
      <c r="E11" s="36">
        <v>9</v>
      </c>
      <c r="F11" s="37">
        <v>1</v>
      </c>
      <c r="G11" s="37">
        <v>2</v>
      </c>
      <c r="H11" s="40">
        <v>2</v>
      </c>
      <c r="I11" s="40">
        <v>1</v>
      </c>
      <c r="J11" s="37">
        <v>2</v>
      </c>
      <c r="K11" s="37">
        <v>1</v>
      </c>
      <c r="L11" s="37">
        <v>2</v>
      </c>
      <c r="M11" s="37">
        <v>1</v>
      </c>
      <c r="N11" s="20">
        <f>(B11+(D11*6)+(F11*2)+H11+J11+L11)/12</f>
        <v>1.25</v>
      </c>
      <c r="O11" s="20">
        <f t="shared" si="0"/>
        <v>5.833333333333333</v>
      </c>
    </row>
    <row r="12" spans="1:15" x14ac:dyDescent="0.2">
      <c r="A12" s="17" t="s">
        <v>25</v>
      </c>
      <c r="B12" s="37">
        <v>34</v>
      </c>
      <c r="C12" s="37">
        <v>59</v>
      </c>
      <c r="D12" s="37">
        <v>36</v>
      </c>
      <c r="E12" s="37">
        <v>59</v>
      </c>
      <c r="F12" s="37">
        <v>31</v>
      </c>
      <c r="G12" s="37">
        <v>65</v>
      </c>
      <c r="H12" s="40">
        <v>33</v>
      </c>
      <c r="I12" s="40">
        <v>65</v>
      </c>
      <c r="J12" s="37">
        <v>33</v>
      </c>
      <c r="K12" s="37">
        <v>66</v>
      </c>
      <c r="L12" s="37">
        <v>33</v>
      </c>
      <c r="M12" s="37">
        <v>66</v>
      </c>
      <c r="N12" s="20">
        <f>(B12+(D12*6)+(F12*2)+H12+J12+L12)/12</f>
        <v>34.25</v>
      </c>
      <c r="O12" s="20">
        <f t="shared" si="0"/>
        <v>61.666666666666664</v>
      </c>
    </row>
    <row r="13" spans="1:15" x14ac:dyDescent="0.2">
      <c r="A13" s="18" t="s">
        <v>6</v>
      </c>
      <c r="B13" s="38">
        <f>SUM(B7:B12)</f>
        <v>39</v>
      </c>
      <c r="C13" s="38">
        <f t="shared" ref="C13:O13" si="1">SUM(C7:C12)</f>
        <v>74</v>
      </c>
      <c r="D13" s="39">
        <f t="shared" si="1"/>
        <v>41</v>
      </c>
      <c r="E13" s="39">
        <f t="shared" si="1"/>
        <v>74</v>
      </c>
      <c r="F13" s="39">
        <f t="shared" si="1"/>
        <v>36</v>
      </c>
      <c r="G13" s="39">
        <f t="shared" si="1"/>
        <v>71</v>
      </c>
      <c r="H13" s="39">
        <f t="shared" si="1"/>
        <v>38</v>
      </c>
      <c r="I13" s="39">
        <f t="shared" si="1"/>
        <v>70</v>
      </c>
      <c r="J13" s="39">
        <f t="shared" si="1"/>
        <v>38</v>
      </c>
      <c r="K13" s="39">
        <f t="shared" si="1"/>
        <v>71</v>
      </c>
      <c r="L13" s="39">
        <f t="shared" si="1"/>
        <v>38</v>
      </c>
      <c r="M13" s="39">
        <f t="shared" si="1"/>
        <v>71</v>
      </c>
      <c r="N13" s="28">
        <f t="shared" si="1"/>
        <v>39.25</v>
      </c>
      <c r="O13" s="28">
        <f t="shared" si="1"/>
        <v>72.666666666666657</v>
      </c>
    </row>
    <row r="14" spans="1:15" x14ac:dyDescent="0.2">
      <c r="A14" s="18" t="s">
        <v>26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x14ac:dyDescent="0.2">
      <c r="A15" s="18" t="s">
        <v>27</v>
      </c>
      <c r="B15" s="18">
        <f>B7*6*48+B8*13*48+B9*21*48+B10*29*48+B11*37*48+B12*45*48</f>
        <v>80784</v>
      </c>
      <c r="C15" s="18">
        <f>C7*6*48+C8*13*48+C9*21*48+C10*29*48+C11*37*48+C12*45*48</f>
        <v>151776</v>
      </c>
      <c r="D15" s="18">
        <f>D7*6*48+D8*13*48+D9*21*48+D10*29*48+D11*37*48+D12*45*48</f>
        <v>85104</v>
      </c>
      <c r="E15" s="18">
        <f t="shared" ref="E15:O15" si="2">E7*6*48+E8*13*48+E9*21*48+E10*29*48+E11*37*48+E12*45*48</f>
        <v>151776</v>
      </c>
      <c r="F15" s="18">
        <f t="shared" si="2"/>
        <v>74304</v>
      </c>
      <c r="G15" s="18">
        <f t="shared" si="2"/>
        <v>149520</v>
      </c>
      <c r="H15" s="18">
        <f t="shared" si="2"/>
        <v>79008</v>
      </c>
      <c r="I15" s="18">
        <f t="shared" si="2"/>
        <v>147744</v>
      </c>
      <c r="J15" s="18">
        <f t="shared" si="2"/>
        <v>79008</v>
      </c>
      <c r="K15" s="18">
        <f t="shared" si="2"/>
        <v>149904</v>
      </c>
      <c r="L15" s="18">
        <f>L7*6*48+L8*13*48+L9*21*48+L10*29*48+L11*37*48+L12*45*48</f>
        <v>79008</v>
      </c>
      <c r="M15" s="18">
        <f>M7*6*48+M8*13*48+M9*21*48+M10*29*48+M11*37*48+M12*45*48</f>
        <v>149904</v>
      </c>
      <c r="N15" s="18">
        <f t="shared" si="2"/>
        <v>81420</v>
      </c>
      <c r="O15" s="18">
        <f t="shared" si="2"/>
        <v>150752</v>
      </c>
    </row>
    <row r="16" spans="1:15" x14ac:dyDescent="0.2">
      <c r="A16" s="18" t="s">
        <v>28</v>
      </c>
      <c r="B16" s="18">
        <f>B15</f>
        <v>80784</v>
      </c>
      <c r="C16" s="18">
        <f>C15</f>
        <v>151776</v>
      </c>
      <c r="D16" s="18">
        <f t="shared" ref="D16:O16" si="3">D15</f>
        <v>85104</v>
      </c>
      <c r="E16" s="18">
        <f t="shared" si="3"/>
        <v>151776</v>
      </c>
      <c r="F16" s="18">
        <f t="shared" si="3"/>
        <v>74304</v>
      </c>
      <c r="G16" s="18">
        <f t="shared" si="3"/>
        <v>149520</v>
      </c>
      <c r="H16" s="18">
        <f t="shared" si="3"/>
        <v>79008</v>
      </c>
      <c r="I16" s="18">
        <f t="shared" si="3"/>
        <v>147744</v>
      </c>
      <c r="J16" s="18">
        <f t="shared" si="3"/>
        <v>79008</v>
      </c>
      <c r="K16" s="18">
        <f t="shared" si="3"/>
        <v>149904</v>
      </c>
      <c r="L16" s="18">
        <f>L15</f>
        <v>79008</v>
      </c>
      <c r="M16" s="18">
        <f>M15</f>
        <v>149904</v>
      </c>
      <c r="N16" s="18">
        <f t="shared" si="3"/>
        <v>81420</v>
      </c>
      <c r="O16" s="18">
        <f t="shared" si="3"/>
        <v>150752</v>
      </c>
    </row>
    <row r="17" spans="1:15" x14ac:dyDescent="0.2">
      <c r="A17" s="18" t="s">
        <v>29</v>
      </c>
      <c r="B17" s="18">
        <f>B16*1.8</f>
        <v>145411.20000000001</v>
      </c>
      <c r="C17" s="18">
        <f>C16</f>
        <v>151776</v>
      </c>
      <c r="D17" s="18">
        <f>D16*1.8</f>
        <v>153187.20000000001</v>
      </c>
      <c r="E17" s="18">
        <f>E16</f>
        <v>151776</v>
      </c>
      <c r="F17" s="18">
        <f>F16*1.8</f>
        <v>133747.20000000001</v>
      </c>
      <c r="G17" s="18">
        <f>G16</f>
        <v>149520</v>
      </c>
      <c r="H17" s="18">
        <f>H16*1.8</f>
        <v>142214.39999999999</v>
      </c>
      <c r="I17" s="18">
        <f>I16</f>
        <v>147744</v>
      </c>
      <c r="J17" s="18">
        <f>J16*1.8</f>
        <v>142214.39999999999</v>
      </c>
      <c r="K17" s="18">
        <f>K16</f>
        <v>149904</v>
      </c>
      <c r="L17" s="18">
        <f>L16*1.8</f>
        <v>142214.39999999999</v>
      </c>
      <c r="M17" s="18">
        <f>M16</f>
        <v>149904</v>
      </c>
      <c r="N17" s="18">
        <f>N16*1.8</f>
        <v>146556</v>
      </c>
      <c r="O17" s="18">
        <f>O16</f>
        <v>150752</v>
      </c>
    </row>
    <row r="18" spans="1:15" x14ac:dyDescent="0.2">
      <c r="A18" s="18" t="s">
        <v>30</v>
      </c>
      <c r="B18" s="19">
        <f>B16/45/48</f>
        <v>37.4</v>
      </c>
      <c r="C18" s="19">
        <f>C16/45/48</f>
        <v>70.266666666666666</v>
      </c>
      <c r="D18" s="19">
        <f t="shared" ref="D18:O18" si="4">D16/45/48</f>
        <v>39.4</v>
      </c>
      <c r="E18" s="19">
        <f t="shared" si="4"/>
        <v>70.266666666666666</v>
      </c>
      <c r="F18" s="19">
        <f t="shared" si="4"/>
        <v>34.4</v>
      </c>
      <c r="G18" s="19">
        <f t="shared" si="4"/>
        <v>69.222222222222214</v>
      </c>
      <c r="H18" s="19">
        <f t="shared" si="4"/>
        <v>36.577777777777776</v>
      </c>
      <c r="I18" s="19">
        <f t="shared" si="4"/>
        <v>68.399999999999991</v>
      </c>
      <c r="J18" s="19">
        <f t="shared" si="4"/>
        <v>36.577777777777776</v>
      </c>
      <c r="K18" s="19">
        <f t="shared" si="4"/>
        <v>69.399999999999991</v>
      </c>
      <c r="L18" s="19">
        <f>L16/45/48</f>
        <v>36.577777777777776</v>
      </c>
      <c r="M18" s="19">
        <f>M16/45/48</f>
        <v>69.399999999999991</v>
      </c>
      <c r="N18" s="21">
        <f t="shared" si="4"/>
        <v>37.694444444444443</v>
      </c>
      <c r="O18" s="21">
        <f t="shared" si="4"/>
        <v>69.792592592592584</v>
      </c>
    </row>
    <row r="19" spans="1:15" x14ac:dyDescent="0.2">
      <c r="A19" s="18" t="s">
        <v>31</v>
      </c>
      <c r="B19" s="19">
        <f>(B16*1.8)/45/48</f>
        <v>67.320000000000007</v>
      </c>
      <c r="C19" s="19">
        <f>C18</f>
        <v>70.266666666666666</v>
      </c>
      <c r="D19" s="19">
        <f>(D16*1.8)/45/48</f>
        <v>70.92</v>
      </c>
      <c r="E19" s="19">
        <f>E18</f>
        <v>70.266666666666666</v>
      </c>
      <c r="F19" s="19">
        <f>(F16*1.8)/45/48</f>
        <v>61.920000000000009</v>
      </c>
      <c r="G19" s="19">
        <f>G18</f>
        <v>69.222222222222214</v>
      </c>
      <c r="H19" s="19">
        <f>(H16*1.8)/45/48</f>
        <v>65.839999999999989</v>
      </c>
      <c r="I19" s="19">
        <f>I18</f>
        <v>68.399999999999991</v>
      </c>
      <c r="J19" s="19">
        <f>(J16*1.8)/45/48</f>
        <v>65.839999999999989</v>
      </c>
      <c r="K19" s="19">
        <f>K18</f>
        <v>69.399999999999991</v>
      </c>
      <c r="L19" s="19">
        <f>(L16*1.8)/45/48</f>
        <v>65.839999999999989</v>
      </c>
      <c r="M19" s="19">
        <f>M18</f>
        <v>69.399999999999991</v>
      </c>
      <c r="N19" s="19">
        <f>(N16*1.8)/45/48</f>
        <v>67.850000000000009</v>
      </c>
      <c r="O19" s="19">
        <f>O18</f>
        <v>69.792592592592584</v>
      </c>
    </row>
    <row r="23" spans="1:15" x14ac:dyDescent="0.2">
      <c r="A23" t="s">
        <v>7</v>
      </c>
      <c r="D23" t="s">
        <v>0</v>
      </c>
    </row>
    <row r="24" spans="1:15" x14ac:dyDescent="0.2">
      <c r="A24" s="1" t="s">
        <v>32</v>
      </c>
      <c r="B24" s="1"/>
      <c r="C24" s="1"/>
    </row>
    <row r="25" spans="1:15" x14ac:dyDescent="0.2">
      <c r="A25" s="25"/>
      <c r="B25" s="2" t="s">
        <v>8</v>
      </c>
      <c r="C25" s="3"/>
      <c r="D25" s="4" t="s">
        <v>9</v>
      </c>
      <c r="E25" s="3"/>
      <c r="F25" s="2" t="s">
        <v>10</v>
      </c>
      <c r="G25" s="3"/>
      <c r="H25" s="4" t="s">
        <v>11</v>
      </c>
      <c r="I25" s="4"/>
      <c r="J25" s="2" t="s">
        <v>12</v>
      </c>
      <c r="K25" s="3"/>
      <c r="L25" s="2" t="s">
        <v>13</v>
      </c>
      <c r="M25" s="3"/>
      <c r="N25" s="2" t="s">
        <v>14</v>
      </c>
      <c r="O25" s="5"/>
    </row>
    <row r="26" spans="1:15" x14ac:dyDescent="0.2">
      <c r="A26" s="26"/>
      <c r="B26" s="6" t="s">
        <v>15</v>
      </c>
      <c r="C26" s="7"/>
      <c r="D26" s="8" t="s">
        <v>16</v>
      </c>
      <c r="E26" s="9"/>
      <c r="F26" s="6" t="s">
        <v>17</v>
      </c>
      <c r="G26" s="9"/>
      <c r="H26" s="8" t="s">
        <v>18</v>
      </c>
      <c r="I26" s="8"/>
      <c r="J26" s="10" t="s">
        <v>19</v>
      </c>
      <c r="K26" s="7"/>
      <c r="L26" s="10" t="s">
        <v>20</v>
      </c>
      <c r="M26" s="7"/>
      <c r="N26" s="11"/>
      <c r="O26" s="12"/>
    </row>
    <row r="27" spans="1:15" x14ac:dyDescent="0.2">
      <c r="A27" s="27"/>
      <c r="B27" s="13" t="s">
        <v>21</v>
      </c>
      <c r="C27" s="13" t="s">
        <v>22</v>
      </c>
      <c r="D27" s="13" t="s">
        <v>21</v>
      </c>
      <c r="E27" s="13" t="s">
        <v>22</v>
      </c>
      <c r="F27" s="13" t="s">
        <v>21</v>
      </c>
      <c r="G27" s="13" t="s">
        <v>22</v>
      </c>
      <c r="H27" s="13" t="s">
        <v>21</v>
      </c>
      <c r="I27" s="13" t="s">
        <v>22</v>
      </c>
      <c r="J27" s="13" t="s">
        <v>21</v>
      </c>
      <c r="K27" s="14" t="s">
        <v>22</v>
      </c>
      <c r="L27" s="13" t="s">
        <v>21</v>
      </c>
      <c r="M27" s="14" t="s">
        <v>22</v>
      </c>
      <c r="N27" s="14" t="s">
        <v>23</v>
      </c>
      <c r="O27" s="14" t="s">
        <v>24</v>
      </c>
    </row>
    <row r="28" spans="1:15" x14ac:dyDescent="0.2">
      <c r="A28" s="15" t="s">
        <v>1</v>
      </c>
      <c r="B28" s="23"/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0">
        <f t="shared" ref="N28:N29" si="5">(B28+(D28*6)+(F28*2)+H28+J28+L28)/12</f>
        <v>0</v>
      </c>
      <c r="O28" s="20">
        <f t="shared" ref="O28:O33" si="6">(C28+(E28*6)+(G28*2)+I28+K28+M28)/12</f>
        <v>0</v>
      </c>
    </row>
    <row r="29" spans="1:15" x14ac:dyDescent="0.2">
      <c r="A29" s="15" t="s">
        <v>2</v>
      </c>
      <c r="B29" s="23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0">
        <f t="shared" si="5"/>
        <v>0</v>
      </c>
      <c r="O29" s="20">
        <f t="shared" si="6"/>
        <v>0</v>
      </c>
    </row>
    <row r="30" spans="1:15" x14ac:dyDescent="0.2">
      <c r="A30" s="15" t="s">
        <v>3</v>
      </c>
      <c r="B30" s="23"/>
      <c r="C30" s="23"/>
      <c r="D30" s="23"/>
      <c r="E30" s="23"/>
      <c r="F30" s="22"/>
      <c r="G30" s="22"/>
      <c r="H30" s="24"/>
      <c r="I30" s="24"/>
      <c r="J30" s="22"/>
      <c r="K30" s="22"/>
      <c r="L30" s="22"/>
      <c r="M30" s="22"/>
      <c r="N30" s="20">
        <f>(B30+(D30*6)+(F30*2)+H30+J30+L30)/12</f>
        <v>0</v>
      </c>
      <c r="O30" s="20">
        <f t="shared" si="6"/>
        <v>0</v>
      </c>
    </row>
    <row r="31" spans="1:15" x14ac:dyDescent="0.2">
      <c r="A31" s="15" t="s">
        <v>4</v>
      </c>
      <c r="B31" s="23"/>
      <c r="C31" s="23"/>
      <c r="D31" s="23"/>
      <c r="E31" s="23"/>
      <c r="F31" s="22">
        <v>4</v>
      </c>
      <c r="G31" s="22">
        <v>4</v>
      </c>
      <c r="H31" s="24">
        <v>3</v>
      </c>
      <c r="I31" s="24">
        <v>4</v>
      </c>
      <c r="J31" s="22">
        <v>3</v>
      </c>
      <c r="K31" s="22">
        <v>4</v>
      </c>
      <c r="L31" s="22">
        <v>3</v>
      </c>
      <c r="M31" s="22">
        <v>4</v>
      </c>
      <c r="N31" s="20">
        <f>(B31+(D31*6)+(F31*2)+H31+J31+L31)/12</f>
        <v>1.4166666666666667</v>
      </c>
      <c r="O31" s="20">
        <f t="shared" si="6"/>
        <v>1.6666666666666667</v>
      </c>
    </row>
    <row r="32" spans="1:15" x14ac:dyDescent="0.2">
      <c r="A32" s="15" t="s">
        <v>5</v>
      </c>
      <c r="B32" s="23"/>
      <c r="C32" s="23"/>
      <c r="D32" s="23"/>
      <c r="E32" s="23"/>
      <c r="F32" s="22">
        <v>1</v>
      </c>
      <c r="G32" s="22">
        <v>2</v>
      </c>
      <c r="H32" s="24">
        <v>2</v>
      </c>
      <c r="I32" s="24">
        <v>1</v>
      </c>
      <c r="J32" s="22">
        <v>2</v>
      </c>
      <c r="K32" s="22">
        <v>1</v>
      </c>
      <c r="L32" s="22">
        <v>2</v>
      </c>
      <c r="M32" s="22">
        <v>1</v>
      </c>
      <c r="N32" s="20">
        <f>(B32+(D32*6)+(F32*2)+H32+J32+L32)/12</f>
        <v>0.66666666666666663</v>
      </c>
      <c r="O32" s="20">
        <f t="shared" si="6"/>
        <v>0.58333333333333337</v>
      </c>
    </row>
    <row r="33" spans="1:17" x14ac:dyDescent="0.2">
      <c r="A33" s="17" t="s">
        <v>25</v>
      </c>
      <c r="B33" s="22"/>
      <c r="C33" s="22"/>
      <c r="D33" s="22"/>
      <c r="E33" s="22"/>
      <c r="F33" s="22">
        <v>31</v>
      </c>
      <c r="G33" s="22">
        <v>65</v>
      </c>
      <c r="H33" s="24">
        <v>33</v>
      </c>
      <c r="I33" s="24">
        <v>65</v>
      </c>
      <c r="J33" s="22">
        <v>33</v>
      </c>
      <c r="K33" s="22">
        <v>66</v>
      </c>
      <c r="L33" s="22">
        <v>33</v>
      </c>
      <c r="M33" s="22">
        <v>66</v>
      </c>
      <c r="N33" s="20">
        <f>(B33+(D33*6)+(F33*2)+H33+J33+L33)/12</f>
        <v>13.416666666666666</v>
      </c>
      <c r="O33" s="20">
        <f t="shared" si="6"/>
        <v>27.25</v>
      </c>
    </row>
    <row r="34" spans="1:17" x14ac:dyDescent="0.2">
      <c r="A34" s="18" t="s">
        <v>6</v>
      </c>
      <c r="B34" s="29"/>
      <c r="C34" s="29"/>
      <c r="D34" s="30"/>
      <c r="E34" s="30"/>
      <c r="F34" s="30">
        <f t="shared" ref="F34:O34" si="7">SUM(F28:F33)</f>
        <v>36</v>
      </c>
      <c r="G34" s="30">
        <f t="shared" si="7"/>
        <v>71</v>
      </c>
      <c r="H34" s="30">
        <f t="shared" si="7"/>
        <v>38</v>
      </c>
      <c r="I34" s="30">
        <f t="shared" si="7"/>
        <v>70</v>
      </c>
      <c r="J34" s="30">
        <f t="shared" si="7"/>
        <v>38</v>
      </c>
      <c r="K34" s="30">
        <f t="shared" si="7"/>
        <v>71</v>
      </c>
      <c r="L34" s="30">
        <f t="shared" si="7"/>
        <v>38</v>
      </c>
      <c r="M34" s="30">
        <f t="shared" si="7"/>
        <v>71</v>
      </c>
      <c r="N34" s="28">
        <f t="shared" si="7"/>
        <v>15.5</v>
      </c>
      <c r="O34" s="28">
        <f t="shared" si="7"/>
        <v>29.5</v>
      </c>
    </row>
    <row r="35" spans="1:17" x14ac:dyDescent="0.2">
      <c r="A35" s="18" t="s">
        <v>26</v>
      </c>
      <c r="B35" s="18"/>
      <c r="C35" s="18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7" x14ac:dyDescent="0.2">
      <c r="A36" s="18" t="s">
        <v>27</v>
      </c>
      <c r="B36" s="18">
        <f>B28*6*48+B29*13*48+B30*21*48+B31*29*48+B32*37*48+B33*45*48</f>
        <v>0</v>
      </c>
      <c r="C36" s="18">
        <f>C28*6*48+C29*13*48+C30*21*48+C31*29*48+C32*37*48+C33*45*48</f>
        <v>0</v>
      </c>
      <c r="D36" s="18">
        <f>D28*6*48+D29*13*48+D30*21*48+D31*29*48+D32*37*48+D33*45*48</f>
        <v>0</v>
      </c>
      <c r="E36" s="18">
        <f t="shared" ref="E36:K36" si="8">E28*6*48+E29*13*48+E30*21*48+E31*29*48+E32*37*48+E33*45*48</f>
        <v>0</v>
      </c>
      <c r="F36" s="18">
        <f t="shared" si="8"/>
        <v>74304</v>
      </c>
      <c r="G36" s="18">
        <f t="shared" si="8"/>
        <v>149520</v>
      </c>
      <c r="H36" s="18">
        <f t="shared" si="8"/>
        <v>79008</v>
      </c>
      <c r="I36" s="18">
        <f t="shared" si="8"/>
        <v>147744</v>
      </c>
      <c r="J36" s="18">
        <f t="shared" si="8"/>
        <v>79008</v>
      </c>
      <c r="K36" s="18">
        <f t="shared" si="8"/>
        <v>149904</v>
      </c>
      <c r="L36" s="18">
        <f>L28*6*48+L29*13*48+L30*21*48+L31*29*48+L32*37*48+L33*45*48</f>
        <v>79008</v>
      </c>
      <c r="M36" s="18">
        <f>M28*6*48+M29*13*48+M30*21*48+M31*29*48+M32*37*48+M33*45*48</f>
        <v>149904</v>
      </c>
      <c r="N36" s="18">
        <f t="shared" ref="N36:O36" si="9">N28*6*48+N29*13*48+N30*21*48+N31*29*48+N32*37*48+N33*45*48</f>
        <v>32136</v>
      </c>
      <c r="O36" s="18">
        <f t="shared" si="9"/>
        <v>62216</v>
      </c>
    </row>
    <row r="37" spans="1:17" x14ac:dyDescent="0.2">
      <c r="A37" s="18" t="s">
        <v>28</v>
      </c>
      <c r="B37" s="18">
        <f>B36</f>
        <v>0</v>
      </c>
      <c r="C37" s="18">
        <f>C36</f>
        <v>0</v>
      </c>
      <c r="D37" s="18">
        <f t="shared" ref="D37:K37" si="10">D36</f>
        <v>0</v>
      </c>
      <c r="E37" s="18">
        <f t="shared" si="10"/>
        <v>0</v>
      </c>
      <c r="F37" s="18">
        <f t="shared" si="10"/>
        <v>74304</v>
      </c>
      <c r="G37" s="18">
        <f t="shared" si="10"/>
        <v>149520</v>
      </c>
      <c r="H37" s="18">
        <f t="shared" si="10"/>
        <v>79008</v>
      </c>
      <c r="I37" s="18">
        <f t="shared" si="10"/>
        <v>147744</v>
      </c>
      <c r="J37" s="18">
        <f t="shared" si="10"/>
        <v>79008</v>
      </c>
      <c r="K37" s="18">
        <f t="shared" si="10"/>
        <v>149904</v>
      </c>
      <c r="L37" s="18">
        <f>L36</f>
        <v>79008</v>
      </c>
      <c r="M37" s="18">
        <f>M36</f>
        <v>149904</v>
      </c>
      <c r="N37" s="18">
        <f t="shared" ref="N37:O37" si="11">N36</f>
        <v>32136</v>
      </c>
      <c r="O37" s="18">
        <f t="shared" si="11"/>
        <v>62216</v>
      </c>
    </row>
    <row r="38" spans="1:17" x14ac:dyDescent="0.2">
      <c r="A38" s="18" t="s">
        <v>29</v>
      </c>
      <c r="B38" s="18">
        <f>B37*1.8</f>
        <v>0</v>
      </c>
      <c r="C38" s="18">
        <f>C37</f>
        <v>0</v>
      </c>
      <c r="D38" s="18">
        <f>D37*1.8</f>
        <v>0</v>
      </c>
      <c r="E38" s="18">
        <f>E37</f>
        <v>0</v>
      </c>
      <c r="F38" s="18">
        <f>F37*1.8</f>
        <v>133747.20000000001</v>
      </c>
      <c r="G38" s="18">
        <f>G37</f>
        <v>149520</v>
      </c>
      <c r="H38" s="18">
        <f>H37*1.8</f>
        <v>142214.39999999999</v>
      </c>
      <c r="I38" s="18">
        <f>I37</f>
        <v>147744</v>
      </c>
      <c r="J38" s="18">
        <f>J37*1.8</f>
        <v>142214.39999999999</v>
      </c>
      <c r="K38" s="18">
        <f>K37</f>
        <v>149904</v>
      </c>
      <c r="L38" s="18">
        <f>L37*1.8</f>
        <v>142214.39999999999</v>
      </c>
      <c r="M38" s="18">
        <f>M37</f>
        <v>149904</v>
      </c>
      <c r="N38" s="18">
        <f>N37*1.8</f>
        <v>57844.800000000003</v>
      </c>
      <c r="O38" s="18">
        <f>O37</f>
        <v>62216</v>
      </c>
      <c r="P38" s="33" t="s">
        <v>33</v>
      </c>
      <c r="Q38" s="33" t="s">
        <v>34</v>
      </c>
    </row>
    <row r="39" spans="1:17" x14ac:dyDescent="0.2">
      <c r="A39" s="18" t="s">
        <v>30</v>
      </c>
      <c r="B39" s="19">
        <f>B37/45/48</f>
        <v>0</v>
      </c>
      <c r="C39" s="19">
        <f>C37/45/48</f>
        <v>0</v>
      </c>
      <c r="D39" s="19">
        <f t="shared" ref="D39:K39" si="12">D37/45/48</f>
        <v>0</v>
      </c>
      <c r="E39" s="19">
        <f t="shared" si="12"/>
        <v>0</v>
      </c>
      <c r="F39" s="19">
        <f t="shared" si="12"/>
        <v>34.4</v>
      </c>
      <c r="G39" s="19">
        <f t="shared" si="12"/>
        <v>69.222222222222214</v>
      </c>
      <c r="H39" s="19">
        <f t="shared" si="12"/>
        <v>36.577777777777776</v>
      </c>
      <c r="I39" s="19">
        <f t="shared" si="12"/>
        <v>68.399999999999991</v>
      </c>
      <c r="J39" s="19">
        <f t="shared" si="12"/>
        <v>36.577777777777776</v>
      </c>
      <c r="K39" s="19">
        <f t="shared" si="12"/>
        <v>69.399999999999991</v>
      </c>
      <c r="L39" s="19">
        <f>L37/45/48</f>
        <v>36.577777777777776</v>
      </c>
      <c r="M39" s="19">
        <f>M37/45/48</f>
        <v>69.399999999999991</v>
      </c>
      <c r="N39" s="21">
        <f t="shared" ref="N39:O39" si="13">N37/45/48</f>
        <v>14.877777777777778</v>
      </c>
      <c r="O39" s="32">
        <f t="shared" si="13"/>
        <v>28.803703703703704</v>
      </c>
      <c r="P39" s="34">
        <f>((F39*2)+H39+J39+L39)/5</f>
        <v>35.706666666666663</v>
      </c>
      <c r="Q39" s="34">
        <f>((G39*2)+I39+K39+M39)/5</f>
        <v>69.128888888888881</v>
      </c>
    </row>
    <row r="40" spans="1:17" x14ac:dyDescent="0.2">
      <c r="A40" s="18" t="s">
        <v>31</v>
      </c>
      <c r="B40" s="19">
        <f>(B37*1.8)/45/48</f>
        <v>0</v>
      </c>
      <c r="C40" s="19">
        <f>C39</f>
        <v>0</v>
      </c>
      <c r="D40" s="19">
        <f>(D37*1.8)/45/48</f>
        <v>0</v>
      </c>
      <c r="E40" s="19">
        <f>E39</f>
        <v>0</v>
      </c>
      <c r="F40" s="19">
        <f>(F37*1.8)/45/48</f>
        <v>61.920000000000009</v>
      </c>
      <c r="G40" s="19">
        <f>G39</f>
        <v>69.222222222222214</v>
      </c>
      <c r="H40" s="19">
        <f>(H37*1.8)/45/48</f>
        <v>65.839999999999989</v>
      </c>
      <c r="I40" s="19">
        <f>I39</f>
        <v>68.399999999999991</v>
      </c>
      <c r="J40" s="19">
        <f>(J37*1.8)/45/48</f>
        <v>65.839999999999989</v>
      </c>
      <c r="K40" s="19">
        <f>K39</f>
        <v>69.399999999999991</v>
      </c>
      <c r="L40" s="19">
        <f>(L37*1.8)/45/48</f>
        <v>65.839999999999989</v>
      </c>
      <c r="M40" s="19">
        <f>M39</f>
        <v>69.399999999999991</v>
      </c>
      <c r="N40" s="19">
        <f>(N37*1.8)/45/48</f>
        <v>26.78</v>
      </c>
      <c r="O40" s="19">
        <f>O39</f>
        <v>28.803703703703704</v>
      </c>
    </row>
    <row r="43" spans="1:17" x14ac:dyDescent="0.2">
      <c r="A43" t="s">
        <v>7</v>
      </c>
      <c r="D43" t="s">
        <v>0</v>
      </c>
    </row>
    <row r="44" spans="1:17" x14ac:dyDescent="0.2">
      <c r="A44" s="1" t="s">
        <v>32</v>
      </c>
      <c r="B44" s="1"/>
      <c r="C44" s="1"/>
    </row>
    <row r="45" spans="1:17" x14ac:dyDescent="0.2">
      <c r="A45" s="25"/>
      <c r="B45" s="2" t="s">
        <v>8</v>
      </c>
      <c r="C45" s="3"/>
      <c r="D45" s="4" t="s">
        <v>9</v>
      </c>
      <c r="E45" s="3"/>
      <c r="F45" s="2" t="s">
        <v>10</v>
      </c>
      <c r="G45" s="3"/>
      <c r="H45" s="4" t="s">
        <v>11</v>
      </c>
      <c r="I45" s="4"/>
      <c r="J45" s="2" t="s">
        <v>12</v>
      </c>
      <c r="K45" s="3"/>
      <c r="L45" s="2" t="s">
        <v>13</v>
      </c>
      <c r="M45" s="3"/>
      <c r="N45" s="2" t="s">
        <v>14</v>
      </c>
      <c r="O45" s="5"/>
    </row>
    <row r="46" spans="1:17" x14ac:dyDescent="0.2">
      <c r="A46" s="26"/>
      <c r="B46" s="6" t="s">
        <v>15</v>
      </c>
      <c r="C46" s="7"/>
      <c r="D46" s="8" t="s">
        <v>16</v>
      </c>
      <c r="E46" s="9"/>
      <c r="F46" s="6" t="s">
        <v>17</v>
      </c>
      <c r="G46" s="9"/>
      <c r="H46" s="8" t="s">
        <v>18</v>
      </c>
      <c r="I46" s="8"/>
      <c r="J46" s="10" t="s">
        <v>19</v>
      </c>
      <c r="K46" s="7"/>
      <c r="L46" s="10" t="s">
        <v>20</v>
      </c>
      <c r="M46" s="7"/>
      <c r="N46" s="11"/>
      <c r="O46" s="12"/>
    </row>
    <row r="47" spans="1:17" x14ac:dyDescent="0.2">
      <c r="A47" s="27"/>
      <c r="B47" s="13" t="s">
        <v>21</v>
      </c>
      <c r="C47" s="13" t="s">
        <v>22</v>
      </c>
      <c r="D47" s="13" t="s">
        <v>21</v>
      </c>
      <c r="E47" s="13" t="s">
        <v>22</v>
      </c>
      <c r="F47" s="13" t="s">
        <v>21</v>
      </c>
      <c r="G47" s="13" t="s">
        <v>22</v>
      </c>
      <c r="H47" s="13" t="s">
        <v>21</v>
      </c>
      <c r="I47" s="13" t="s">
        <v>22</v>
      </c>
      <c r="J47" s="13" t="s">
        <v>21</v>
      </c>
      <c r="K47" s="14" t="s">
        <v>22</v>
      </c>
      <c r="L47" s="13" t="s">
        <v>21</v>
      </c>
      <c r="M47" s="14" t="s">
        <v>22</v>
      </c>
      <c r="N47" s="14" t="s">
        <v>23</v>
      </c>
      <c r="O47" s="14" t="s">
        <v>24</v>
      </c>
    </row>
    <row r="48" spans="1:17" x14ac:dyDescent="0.2">
      <c r="A48" s="15" t="s">
        <v>1</v>
      </c>
      <c r="B48" s="23"/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0">
        <f t="shared" ref="N48:O53" si="14">(B48+(D48*6)+(F48*2)+H48+J48+L48)/12</f>
        <v>0</v>
      </c>
      <c r="O48" s="20">
        <f t="shared" si="14"/>
        <v>0</v>
      </c>
    </row>
    <row r="49" spans="1:17" x14ac:dyDescent="0.2">
      <c r="A49" s="15" t="s">
        <v>2</v>
      </c>
      <c r="B49" s="23"/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0">
        <f t="shared" si="14"/>
        <v>0</v>
      </c>
      <c r="O49" s="20">
        <f t="shared" si="14"/>
        <v>0</v>
      </c>
    </row>
    <row r="50" spans="1:17" x14ac:dyDescent="0.2">
      <c r="A50" s="15" t="s">
        <v>3</v>
      </c>
      <c r="B50" s="23"/>
      <c r="C50" s="23"/>
      <c r="D50" s="23"/>
      <c r="E50" s="23"/>
      <c r="F50" s="22"/>
      <c r="G50" s="22"/>
      <c r="H50" s="24"/>
      <c r="I50" s="24"/>
      <c r="J50" s="22"/>
      <c r="K50" s="22"/>
      <c r="L50" s="22"/>
      <c r="M50" s="22"/>
      <c r="N50" s="20">
        <f>(B50+(D50*6)+(F50*2)+H50+J50+L50)/12</f>
        <v>0</v>
      </c>
      <c r="O50" s="20">
        <f t="shared" si="14"/>
        <v>0</v>
      </c>
    </row>
    <row r="51" spans="1:17" x14ac:dyDescent="0.2">
      <c r="A51" s="15" t="s">
        <v>4</v>
      </c>
      <c r="B51" s="23">
        <v>4</v>
      </c>
      <c r="C51" s="23">
        <v>6</v>
      </c>
      <c r="D51" s="23">
        <v>4</v>
      </c>
      <c r="E51" s="23">
        <v>6</v>
      </c>
      <c r="F51" s="22"/>
      <c r="G51" s="22"/>
      <c r="H51" s="24"/>
      <c r="I51" s="24"/>
      <c r="J51" s="22"/>
      <c r="K51" s="22"/>
      <c r="L51" s="22"/>
      <c r="M51" s="22"/>
      <c r="N51" s="20">
        <f>(B51+(D51*6)+(F51*2)+H51+J51+L51)/12</f>
        <v>2.3333333333333335</v>
      </c>
      <c r="O51" s="20">
        <f t="shared" si="14"/>
        <v>3.5</v>
      </c>
    </row>
    <row r="52" spans="1:17" x14ac:dyDescent="0.2">
      <c r="A52" s="15" t="s">
        <v>5</v>
      </c>
      <c r="B52" s="23">
        <v>1</v>
      </c>
      <c r="C52" s="23">
        <v>9</v>
      </c>
      <c r="D52" s="23">
        <v>1</v>
      </c>
      <c r="E52" s="23">
        <v>9</v>
      </c>
      <c r="F52" s="22"/>
      <c r="G52" s="22"/>
      <c r="H52" s="24"/>
      <c r="I52" s="24"/>
      <c r="J52" s="22"/>
      <c r="K52" s="22"/>
      <c r="L52" s="22"/>
      <c r="M52" s="22"/>
      <c r="N52" s="20">
        <f>(B52+(D52*6)+(F52*2)+H52+J52+L52)/12</f>
        <v>0.58333333333333337</v>
      </c>
      <c r="O52" s="20">
        <f t="shared" si="14"/>
        <v>5.25</v>
      </c>
    </row>
    <row r="53" spans="1:17" x14ac:dyDescent="0.2">
      <c r="A53" s="17" t="s">
        <v>25</v>
      </c>
      <c r="B53" s="22">
        <v>34</v>
      </c>
      <c r="C53" s="22">
        <v>59</v>
      </c>
      <c r="D53" s="22">
        <v>36</v>
      </c>
      <c r="E53" s="22">
        <v>59</v>
      </c>
      <c r="F53" s="22"/>
      <c r="G53" s="22"/>
      <c r="H53" s="24"/>
      <c r="I53" s="24"/>
      <c r="J53" s="22"/>
      <c r="K53" s="22"/>
      <c r="L53" s="22"/>
      <c r="M53" s="22"/>
      <c r="N53" s="20">
        <f>(B53+(D53*6)+(F53*2)+H53+J53+L53)/12</f>
        <v>20.833333333333332</v>
      </c>
      <c r="O53" s="20">
        <f t="shared" si="14"/>
        <v>34.416666666666664</v>
      </c>
    </row>
    <row r="54" spans="1:17" x14ac:dyDescent="0.2">
      <c r="A54" s="18" t="s">
        <v>6</v>
      </c>
      <c r="B54" s="29">
        <f>SUM(B48:B53)</f>
        <v>39</v>
      </c>
      <c r="C54" s="29">
        <f t="shared" ref="C54:O54" si="15">SUM(C48:C53)</f>
        <v>74</v>
      </c>
      <c r="D54" s="30">
        <f t="shared" si="15"/>
        <v>41</v>
      </c>
      <c r="E54" s="30">
        <f t="shared" si="15"/>
        <v>74</v>
      </c>
      <c r="F54" s="30">
        <f t="shared" si="15"/>
        <v>0</v>
      </c>
      <c r="G54" s="30">
        <f t="shared" si="15"/>
        <v>0</v>
      </c>
      <c r="H54" s="30">
        <f t="shared" si="15"/>
        <v>0</v>
      </c>
      <c r="I54" s="30">
        <f t="shared" si="15"/>
        <v>0</v>
      </c>
      <c r="J54" s="30">
        <f t="shared" si="15"/>
        <v>0</v>
      </c>
      <c r="K54" s="30">
        <f t="shared" si="15"/>
        <v>0</v>
      </c>
      <c r="L54" s="30">
        <f t="shared" si="15"/>
        <v>0</v>
      </c>
      <c r="M54" s="30">
        <f t="shared" si="15"/>
        <v>0</v>
      </c>
      <c r="N54" s="28">
        <f t="shared" si="15"/>
        <v>23.75</v>
      </c>
      <c r="O54" s="28">
        <f t="shared" si="15"/>
        <v>43.166666666666664</v>
      </c>
    </row>
    <row r="55" spans="1:17" x14ac:dyDescent="0.2">
      <c r="A55" s="18" t="s">
        <v>26</v>
      </c>
      <c r="B55" s="18"/>
      <c r="C55" s="18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1:17" x14ac:dyDescent="0.2">
      <c r="A56" s="18" t="s">
        <v>27</v>
      </c>
      <c r="B56" s="18">
        <f>B48*6*48+B49*13*48+B50*21*48+B51*29*48+B52*37*48+B53*45*48</f>
        <v>80784</v>
      </c>
      <c r="C56" s="18">
        <f>C48*6*48+C49*13*48+C50*21*48+C51*29*48+C52*37*48+C53*45*48</f>
        <v>151776</v>
      </c>
      <c r="D56" s="18">
        <f>D48*6*48+D49*13*48+D50*21*48+D51*29*48+D52*37*48+D53*45*48</f>
        <v>85104</v>
      </c>
      <c r="E56" s="18">
        <f t="shared" ref="E56:O56" si="16">E48*6*48+E49*13*48+E50*21*48+E51*29*48+E52*37*48+E53*45*48</f>
        <v>151776</v>
      </c>
      <c r="F56" s="18">
        <f t="shared" si="16"/>
        <v>0</v>
      </c>
      <c r="G56" s="18">
        <f t="shared" si="16"/>
        <v>0</v>
      </c>
      <c r="H56" s="18">
        <f t="shared" si="16"/>
        <v>0</v>
      </c>
      <c r="I56" s="18">
        <f t="shared" si="16"/>
        <v>0</v>
      </c>
      <c r="J56" s="18">
        <f t="shared" si="16"/>
        <v>0</v>
      </c>
      <c r="K56" s="18">
        <f t="shared" si="16"/>
        <v>0</v>
      </c>
      <c r="L56" s="18">
        <f>L48*6*48+L49*13*48+L50*21*48+L51*29*48+L52*37*48+L53*45*48</f>
        <v>0</v>
      </c>
      <c r="M56" s="18">
        <f>M48*6*48+M49*13*48+M50*21*48+M51*29*48+M52*37*48+M53*45*48</f>
        <v>0</v>
      </c>
      <c r="N56" s="18">
        <f t="shared" si="16"/>
        <v>49284</v>
      </c>
      <c r="O56" s="18">
        <f t="shared" si="16"/>
        <v>88536</v>
      </c>
    </row>
    <row r="57" spans="1:17" x14ac:dyDescent="0.2">
      <c r="A57" s="18" t="s">
        <v>28</v>
      </c>
      <c r="B57" s="18">
        <f>B56</f>
        <v>80784</v>
      </c>
      <c r="C57" s="18">
        <f>C56</f>
        <v>151776</v>
      </c>
      <c r="D57" s="18">
        <f t="shared" ref="D57:O57" si="17">D56</f>
        <v>85104</v>
      </c>
      <c r="E57" s="18">
        <f t="shared" si="17"/>
        <v>151776</v>
      </c>
      <c r="F57" s="18">
        <f t="shared" si="17"/>
        <v>0</v>
      </c>
      <c r="G57" s="18">
        <f t="shared" si="17"/>
        <v>0</v>
      </c>
      <c r="H57" s="18">
        <f t="shared" si="17"/>
        <v>0</v>
      </c>
      <c r="I57" s="18">
        <f t="shared" si="17"/>
        <v>0</v>
      </c>
      <c r="J57" s="18">
        <f t="shared" si="17"/>
        <v>0</v>
      </c>
      <c r="K57" s="18">
        <f t="shared" si="17"/>
        <v>0</v>
      </c>
      <c r="L57" s="18">
        <f>L56</f>
        <v>0</v>
      </c>
      <c r="M57" s="18">
        <f>M56</f>
        <v>0</v>
      </c>
      <c r="N57" s="18">
        <f t="shared" si="17"/>
        <v>49284</v>
      </c>
      <c r="O57" s="18">
        <f t="shared" si="17"/>
        <v>88536</v>
      </c>
    </row>
    <row r="58" spans="1:17" x14ac:dyDescent="0.2">
      <c r="A58" s="18" t="s">
        <v>29</v>
      </c>
      <c r="B58" s="18">
        <f>B57*1.8</f>
        <v>145411.20000000001</v>
      </c>
      <c r="C58" s="18">
        <f>C57</f>
        <v>151776</v>
      </c>
      <c r="D58" s="18">
        <f>D57*1.8</f>
        <v>153187.20000000001</v>
      </c>
      <c r="E58" s="18">
        <f>E57</f>
        <v>151776</v>
      </c>
      <c r="F58" s="18">
        <f>F57*1.8</f>
        <v>0</v>
      </c>
      <c r="G58" s="18">
        <f>G57</f>
        <v>0</v>
      </c>
      <c r="H58" s="18">
        <f>H57*1.8</f>
        <v>0</v>
      </c>
      <c r="I58" s="18">
        <f>I57</f>
        <v>0</v>
      </c>
      <c r="J58" s="18">
        <f>J57*1.8</f>
        <v>0</v>
      </c>
      <c r="K58" s="18">
        <f>K57</f>
        <v>0</v>
      </c>
      <c r="L58" s="18">
        <f>L57*1.8</f>
        <v>0</v>
      </c>
      <c r="M58" s="18">
        <f>M57</f>
        <v>0</v>
      </c>
      <c r="N58" s="18">
        <f>N57*1.8</f>
        <v>88711.2</v>
      </c>
      <c r="O58" s="18">
        <f>O57</f>
        <v>88536</v>
      </c>
      <c r="P58" s="33" t="s">
        <v>35</v>
      </c>
      <c r="Q58" s="33" t="s">
        <v>36</v>
      </c>
    </row>
    <row r="59" spans="1:17" x14ac:dyDescent="0.2">
      <c r="A59" s="18" t="s">
        <v>30</v>
      </c>
      <c r="B59" s="19">
        <f>B57/45/48</f>
        <v>37.4</v>
      </c>
      <c r="C59" s="19">
        <f>C57/45/48</f>
        <v>70.266666666666666</v>
      </c>
      <c r="D59" s="19">
        <f t="shared" ref="D59:O59" si="18">D57/45/48</f>
        <v>39.4</v>
      </c>
      <c r="E59" s="19">
        <f t="shared" si="18"/>
        <v>70.266666666666666</v>
      </c>
      <c r="F59" s="19">
        <f t="shared" si="18"/>
        <v>0</v>
      </c>
      <c r="G59" s="19">
        <f t="shared" si="18"/>
        <v>0</v>
      </c>
      <c r="H59" s="19">
        <f t="shared" si="18"/>
        <v>0</v>
      </c>
      <c r="I59" s="19">
        <f t="shared" si="18"/>
        <v>0</v>
      </c>
      <c r="J59" s="19">
        <f t="shared" si="18"/>
        <v>0</v>
      </c>
      <c r="K59" s="19">
        <f t="shared" si="18"/>
        <v>0</v>
      </c>
      <c r="L59" s="19">
        <f>L57/45/48</f>
        <v>0</v>
      </c>
      <c r="M59" s="19">
        <f>M57/45/48</f>
        <v>0</v>
      </c>
      <c r="N59" s="21">
        <f t="shared" si="18"/>
        <v>22.816666666666666</v>
      </c>
      <c r="O59" s="32">
        <f t="shared" si="18"/>
        <v>40.988888888888887</v>
      </c>
      <c r="P59" s="34">
        <f>((D59*6)+B59)/7</f>
        <v>39.114285714285707</v>
      </c>
      <c r="Q59" s="34">
        <f>((E59*6)+C59)/7</f>
        <v>70.266666666666666</v>
      </c>
    </row>
    <row r="60" spans="1:17" x14ac:dyDescent="0.2">
      <c r="A60" s="18" t="s">
        <v>31</v>
      </c>
      <c r="B60" s="19">
        <f>(B57*1.8)/45/48</f>
        <v>67.320000000000007</v>
      </c>
      <c r="C60" s="19">
        <f>C59</f>
        <v>70.266666666666666</v>
      </c>
      <c r="D60" s="19">
        <f>(D57*1.8)/45/48</f>
        <v>70.92</v>
      </c>
      <c r="E60" s="19">
        <f>E59</f>
        <v>70.266666666666666</v>
      </c>
      <c r="F60" s="19">
        <f>(F57*1.8)/45/48</f>
        <v>0</v>
      </c>
      <c r="G60" s="19">
        <f>G59</f>
        <v>0</v>
      </c>
      <c r="H60" s="19">
        <f>(H57*1.8)/45/48</f>
        <v>0</v>
      </c>
      <c r="I60" s="19">
        <f>I59</f>
        <v>0</v>
      </c>
      <c r="J60" s="19">
        <f>(J57*1.8)/45/48</f>
        <v>0</v>
      </c>
      <c r="K60" s="19">
        <f>K59</f>
        <v>0</v>
      </c>
      <c r="L60" s="19">
        <f>(L57*1.8)/45/48</f>
        <v>0</v>
      </c>
      <c r="M60" s="19">
        <f>M59</f>
        <v>0</v>
      </c>
      <c r="N60" s="19">
        <f>(N57*1.8)/45/48</f>
        <v>41.07</v>
      </c>
      <c r="O60" s="19">
        <f>O59</f>
        <v>40.988888888888887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398A6-2A58-411C-A9B8-833F7E09CC05}">
  <dimension ref="A2:Q60"/>
  <sheetViews>
    <sheetView showGridLines="0" tabSelected="1" topLeftCell="A30" zoomScale="145" zoomScaleNormal="145" workbookViewId="0">
      <selection activeCell="P62" sqref="P62"/>
    </sheetView>
  </sheetViews>
  <sheetFormatPr baseColWidth="10" defaultColWidth="11.42578125" defaultRowHeight="12.75" x14ac:dyDescent="0.2"/>
  <cols>
    <col min="1" max="1" width="8.5703125" customWidth="1"/>
    <col min="2" max="2" width="10.42578125" bestFit="1" customWidth="1"/>
    <col min="3" max="3" width="6.85546875" customWidth="1"/>
    <col min="4" max="4" width="6.42578125" customWidth="1"/>
    <col min="5" max="5" width="6.5703125" customWidth="1"/>
    <col min="6" max="6" width="6.7109375" customWidth="1"/>
    <col min="7" max="7" width="7.5703125" customWidth="1"/>
    <col min="8" max="8" width="6.140625" bestFit="1" customWidth="1"/>
    <col min="9" max="9" width="5.85546875" customWidth="1"/>
    <col min="10" max="10" width="6.140625" customWidth="1"/>
    <col min="11" max="11" width="6.140625" bestFit="1" customWidth="1"/>
    <col min="12" max="12" width="6.5703125" customWidth="1"/>
    <col min="13" max="13" width="6.42578125" customWidth="1"/>
    <col min="14" max="14" width="7.140625" customWidth="1"/>
    <col min="15" max="15" width="7" customWidth="1"/>
    <col min="16" max="16" width="21.140625" bestFit="1" customWidth="1"/>
    <col min="17" max="17" width="21.85546875" bestFit="1" customWidth="1"/>
  </cols>
  <sheetData>
    <row r="2" spans="1:15" x14ac:dyDescent="0.2">
      <c r="A2" t="s">
        <v>7</v>
      </c>
      <c r="D2" t="s">
        <v>0</v>
      </c>
    </row>
    <row r="3" spans="1:15" x14ac:dyDescent="0.2">
      <c r="A3" s="1" t="s">
        <v>32</v>
      </c>
      <c r="B3" s="1"/>
      <c r="C3" s="1"/>
    </row>
    <row r="4" spans="1:15" x14ac:dyDescent="0.2">
      <c r="A4" s="25"/>
      <c r="B4" s="2" t="s">
        <v>8</v>
      </c>
      <c r="C4" s="3"/>
      <c r="D4" s="4" t="s">
        <v>9</v>
      </c>
      <c r="E4" s="3"/>
      <c r="F4" s="2" t="s">
        <v>10</v>
      </c>
      <c r="G4" s="3"/>
      <c r="H4" s="4" t="s">
        <v>11</v>
      </c>
      <c r="I4" s="4"/>
      <c r="J4" s="2" t="s">
        <v>12</v>
      </c>
      <c r="K4" s="3"/>
      <c r="L4" s="2" t="s">
        <v>13</v>
      </c>
      <c r="M4" s="3"/>
      <c r="N4" s="2" t="s">
        <v>14</v>
      </c>
      <c r="O4" s="5"/>
    </row>
    <row r="5" spans="1:15" x14ac:dyDescent="0.2">
      <c r="A5" s="26"/>
      <c r="B5" s="6" t="s">
        <v>15</v>
      </c>
      <c r="C5" s="7"/>
      <c r="D5" s="8" t="s">
        <v>16</v>
      </c>
      <c r="E5" s="9"/>
      <c r="F5" s="6" t="s">
        <v>17</v>
      </c>
      <c r="G5" s="9"/>
      <c r="H5" s="8" t="s">
        <v>18</v>
      </c>
      <c r="I5" s="8"/>
      <c r="J5" s="10" t="s">
        <v>19</v>
      </c>
      <c r="K5" s="7"/>
      <c r="L5" s="10" t="s">
        <v>20</v>
      </c>
      <c r="M5" s="7"/>
      <c r="N5" s="11"/>
      <c r="O5" s="12"/>
    </row>
    <row r="6" spans="1:15" x14ac:dyDescent="0.2">
      <c r="A6" s="27"/>
      <c r="B6" s="13" t="s">
        <v>21</v>
      </c>
      <c r="C6" s="13" t="s">
        <v>22</v>
      </c>
      <c r="D6" s="13" t="s">
        <v>21</v>
      </c>
      <c r="E6" s="13" t="s">
        <v>22</v>
      </c>
      <c r="F6" s="13" t="s">
        <v>21</v>
      </c>
      <c r="G6" s="13" t="s">
        <v>22</v>
      </c>
      <c r="H6" s="13" t="s">
        <v>21</v>
      </c>
      <c r="I6" s="13" t="s">
        <v>22</v>
      </c>
      <c r="J6" s="13" t="s">
        <v>21</v>
      </c>
      <c r="K6" s="14" t="s">
        <v>22</v>
      </c>
      <c r="L6" s="13" t="s">
        <v>21</v>
      </c>
      <c r="M6" s="14" t="s">
        <v>22</v>
      </c>
      <c r="N6" s="14" t="s">
        <v>23</v>
      </c>
      <c r="O6" s="14" t="s">
        <v>24</v>
      </c>
    </row>
    <row r="7" spans="1:15" x14ac:dyDescent="0.2">
      <c r="A7" s="15" t="s">
        <v>1</v>
      </c>
      <c r="B7" s="23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0">
        <f t="shared" ref="N7:O12" si="0">(B7+(D7*6)+(F7*2)+H7+J7+L7)/12</f>
        <v>0</v>
      </c>
      <c r="O7" s="20">
        <f t="shared" si="0"/>
        <v>0</v>
      </c>
    </row>
    <row r="8" spans="1:15" x14ac:dyDescent="0.2">
      <c r="A8" s="15" t="s">
        <v>2</v>
      </c>
      <c r="B8" s="23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0">
        <f t="shared" si="0"/>
        <v>0</v>
      </c>
      <c r="O8" s="20">
        <f t="shared" si="0"/>
        <v>0</v>
      </c>
    </row>
    <row r="9" spans="1:15" x14ac:dyDescent="0.2">
      <c r="A9" s="15" t="s">
        <v>3</v>
      </c>
      <c r="B9" s="23"/>
      <c r="C9" s="23"/>
      <c r="D9" s="23"/>
      <c r="E9" s="23"/>
      <c r="F9" s="22"/>
      <c r="G9" s="22"/>
      <c r="H9" s="24"/>
      <c r="I9" s="24"/>
      <c r="J9" s="22"/>
      <c r="K9" s="22"/>
      <c r="L9" s="22"/>
      <c r="M9" s="22"/>
      <c r="N9" s="20">
        <f>(B9+(D9*6)+(F9*2)+H9+J9+L9)/12</f>
        <v>0</v>
      </c>
      <c r="O9" s="20">
        <f t="shared" si="0"/>
        <v>0</v>
      </c>
    </row>
    <row r="10" spans="1:15" x14ac:dyDescent="0.2">
      <c r="A10" s="15" t="s">
        <v>4</v>
      </c>
      <c r="B10" s="36">
        <v>2</v>
      </c>
      <c r="C10" s="36">
        <v>6</v>
      </c>
      <c r="D10" s="36">
        <v>4</v>
      </c>
      <c r="E10" s="36">
        <v>6</v>
      </c>
      <c r="F10" s="37">
        <v>1</v>
      </c>
      <c r="G10" s="37">
        <v>7</v>
      </c>
      <c r="H10" s="40">
        <v>2</v>
      </c>
      <c r="I10" s="40">
        <v>7</v>
      </c>
      <c r="J10" s="37">
        <v>2</v>
      </c>
      <c r="K10" s="37">
        <v>7</v>
      </c>
      <c r="L10" s="37">
        <v>2</v>
      </c>
      <c r="M10" s="37">
        <v>7</v>
      </c>
      <c r="N10" s="20">
        <f>(B10+(D10*6)+(F10*2)+H10+J10+L10)/12</f>
        <v>2.8333333333333335</v>
      </c>
      <c r="O10" s="20">
        <f t="shared" si="0"/>
        <v>6.416666666666667</v>
      </c>
    </row>
    <row r="11" spans="1:15" x14ac:dyDescent="0.2">
      <c r="A11" s="15" t="s">
        <v>5</v>
      </c>
      <c r="B11" s="36">
        <v>4</v>
      </c>
      <c r="C11" s="36">
        <v>3</v>
      </c>
      <c r="D11" s="36">
        <v>4</v>
      </c>
      <c r="E11" s="36">
        <v>3</v>
      </c>
      <c r="F11" s="37">
        <v>1</v>
      </c>
      <c r="G11" s="37">
        <v>2</v>
      </c>
      <c r="H11" s="40">
        <v>1</v>
      </c>
      <c r="I11" s="40">
        <v>2</v>
      </c>
      <c r="J11" s="37">
        <v>1</v>
      </c>
      <c r="K11" s="37">
        <v>2</v>
      </c>
      <c r="L11" s="37">
        <v>1</v>
      </c>
      <c r="M11" s="37">
        <v>2</v>
      </c>
      <c r="N11" s="20">
        <f>(B11+(D11*6)+(F11*2)+H11+J11+L11)/12</f>
        <v>2.75</v>
      </c>
      <c r="O11" s="20">
        <f t="shared" si="0"/>
        <v>2.5833333333333335</v>
      </c>
    </row>
    <row r="12" spans="1:15" x14ac:dyDescent="0.2">
      <c r="A12" s="17" t="s">
        <v>25</v>
      </c>
      <c r="B12" s="37">
        <v>9</v>
      </c>
      <c r="C12" s="37">
        <v>23</v>
      </c>
      <c r="D12" s="37">
        <v>9</v>
      </c>
      <c r="E12" s="37">
        <v>23</v>
      </c>
      <c r="F12" s="37">
        <v>14</v>
      </c>
      <c r="G12" s="37">
        <v>26</v>
      </c>
      <c r="H12" s="40">
        <v>14</v>
      </c>
      <c r="I12" s="40">
        <v>26</v>
      </c>
      <c r="J12" s="37">
        <v>14</v>
      </c>
      <c r="K12" s="37">
        <v>26</v>
      </c>
      <c r="L12" s="37">
        <v>15</v>
      </c>
      <c r="M12" s="37">
        <v>26</v>
      </c>
      <c r="N12" s="20">
        <f>(B12+(D12*6)+(F12*2)+H12+J12+L12)/12</f>
        <v>11.166666666666666</v>
      </c>
      <c r="O12" s="20">
        <f t="shared" si="0"/>
        <v>24.25</v>
      </c>
    </row>
    <row r="13" spans="1:15" x14ac:dyDescent="0.2">
      <c r="A13" s="18" t="s">
        <v>6</v>
      </c>
      <c r="B13" s="38">
        <f>SUM(B7:B12)</f>
        <v>15</v>
      </c>
      <c r="C13" s="38">
        <f t="shared" ref="C13:O13" si="1">SUM(C7:C12)</f>
        <v>32</v>
      </c>
      <c r="D13" s="39">
        <f t="shared" si="1"/>
        <v>17</v>
      </c>
      <c r="E13" s="39">
        <f t="shared" si="1"/>
        <v>32</v>
      </c>
      <c r="F13" s="39">
        <f t="shared" si="1"/>
        <v>16</v>
      </c>
      <c r="G13" s="39">
        <f t="shared" si="1"/>
        <v>35</v>
      </c>
      <c r="H13" s="39">
        <f t="shared" si="1"/>
        <v>17</v>
      </c>
      <c r="I13" s="39">
        <f t="shared" si="1"/>
        <v>35</v>
      </c>
      <c r="J13" s="39">
        <f t="shared" si="1"/>
        <v>17</v>
      </c>
      <c r="K13" s="39">
        <f t="shared" si="1"/>
        <v>35</v>
      </c>
      <c r="L13" s="39">
        <f t="shared" si="1"/>
        <v>18</v>
      </c>
      <c r="M13" s="39">
        <f t="shared" si="1"/>
        <v>35</v>
      </c>
      <c r="N13" s="28">
        <f t="shared" si="1"/>
        <v>16.75</v>
      </c>
      <c r="O13" s="28">
        <f t="shared" si="1"/>
        <v>33.25</v>
      </c>
    </row>
    <row r="14" spans="1:15" x14ac:dyDescent="0.2">
      <c r="A14" s="18" t="s">
        <v>26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x14ac:dyDescent="0.2">
      <c r="A15" s="18" t="s">
        <v>27</v>
      </c>
      <c r="B15" s="18">
        <f>B7*6*48+B8*13*48+B9*21*48+B10*29*48+B11*37*48+B12*45*48</f>
        <v>29328</v>
      </c>
      <c r="C15" s="18">
        <f>C7*6*48+C8*13*48+C9*21*48+C10*29*48+C11*37*48+C12*45*48</f>
        <v>63360</v>
      </c>
      <c r="D15" s="18">
        <f>D7*6*48+D8*13*48+D9*21*48+D10*29*48+D11*37*48+D12*45*48</f>
        <v>32112</v>
      </c>
      <c r="E15" s="18">
        <f t="shared" ref="E15:O15" si="2">E7*6*48+E8*13*48+E9*21*48+E10*29*48+E11*37*48+E12*45*48</f>
        <v>63360</v>
      </c>
      <c r="F15" s="18">
        <f t="shared" si="2"/>
        <v>33408</v>
      </c>
      <c r="G15" s="18">
        <f t="shared" si="2"/>
        <v>69456</v>
      </c>
      <c r="H15" s="18">
        <f t="shared" si="2"/>
        <v>34800</v>
      </c>
      <c r="I15" s="18">
        <f t="shared" si="2"/>
        <v>69456</v>
      </c>
      <c r="J15" s="18">
        <f t="shared" si="2"/>
        <v>34800</v>
      </c>
      <c r="K15" s="18">
        <f t="shared" si="2"/>
        <v>69456</v>
      </c>
      <c r="L15" s="18">
        <f>L7*6*48+L8*13*48+L9*21*48+L10*29*48+L11*37*48+L12*45*48</f>
        <v>36960</v>
      </c>
      <c r="M15" s="18">
        <f>M7*6*48+M8*13*48+M9*21*48+M10*29*48+M11*37*48+M12*45*48</f>
        <v>69456</v>
      </c>
      <c r="N15" s="18">
        <f t="shared" si="2"/>
        <v>32948</v>
      </c>
      <c r="O15" s="18">
        <f t="shared" si="2"/>
        <v>65900</v>
      </c>
    </row>
    <row r="16" spans="1:15" x14ac:dyDescent="0.2">
      <c r="A16" s="18" t="s">
        <v>28</v>
      </c>
      <c r="B16" s="18">
        <f>B15</f>
        <v>29328</v>
      </c>
      <c r="C16" s="18">
        <f>C15</f>
        <v>63360</v>
      </c>
      <c r="D16" s="18">
        <f t="shared" ref="D16:O16" si="3">D15</f>
        <v>32112</v>
      </c>
      <c r="E16" s="18">
        <f t="shared" si="3"/>
        <v>63360</v>
      </c>
      <c r="F16" s="18">
        <f t="shared" si="3"/>
        <v>33408</v>
      </c>
      <c r="G16" s="18">
        <f t="shared" si="3"/>
        <v>69456</v>
      </c>
      <c r="H16" s="18">
        <f t="shared" si="3"/>
        <v>34800</v>
      </c>
      <c r="I16" s="18">
        <f t="shared" si="3"/>
        <v>69456</v>
      </c>
      <c r="J16" s="18">
        <f t="shared" si="3"/>
        <v>34800</v>
      </c>
      <c r="K16" s="18">
        <f t="shared" si="3"/>
        <v>69456</v>
      </c>
      <c r="L16" s="18">
        <f>L15</f>
        <v>36960</v>
      </c>
      <c r="M16" s="18">
        <f>M15</f>
        <v>69456</v>
      </c>
      <c r="N16" s="18">
        <f t="shared" si="3"/>
        <v>32948</v>
      </c>
      <c r="O16" s="18">
        <f t="shared" si="3"/>
        <v>65900</v>
      </c>
    </row>
    <row r="17" spans="1:15" x14ac:dyDescent="0.2">
      <c r="A17" s="18" t="s">
        <v>29</v>
      </c>
      <c r="B17" s="18">
        <f>B16*1.8</f>
        <v>52790.400000000001</v>
      </c>
      <c r="C17" s="18">
        <f>C16</f>
        <v>63360</v>
      </c>
      <c r="D17" s="18">
        <f>D16*1.8</f>
        <v>57801.599999999999</v>
      </c>
      <c r="E17" s="18">
        <f>E16</f>
        <v>63360</v>
      </c>
      <c r="F17" s="18">
        <f>F16*1.8</f>
        <v>60134.400000000001</v>
      </c>
      <c r="G17" s="18">
        <f>G16</f>
        <v>69456</v>
      </c>
      <c r="H17" s="18">
        <f>H16*1.8</f>
        <v>62640</v>
      </c>
      <c r="I17" s="18">
        <f>I16</f>
        <v>69456</v>
      </c>
      <c r="J17" s="18">
        <f>J16*1.8</f>
        <v>62640</v>
      </c>
      <c r="K17" s="18">
        <f>K16</f>
        <v>69456</v>
      </c>
      <c r="L17" s="18">
        <f>L16*1.8</f>
        <v>66528</v>
      </c>
      <c r="M17" s="18">
        <f>M16</f>
        <v>69456</v>
      </c>
      <c r="N17" s="18">
        <f>N16*1.8</f>
        <v>59306.400000000001</v>
      </c>
      <c r="O17" s="18">
        <f>O16</f>
        <v>65900</v>
      </c>
    </row>
    <row r="18" spans="1:15" x14ac:dyDescent="0.2">
      <c r="A18" s="18" t="s">
        <v>30</v>
      </c>
      <c r="B18" s="19">
        <f>B16/45/48</f>
        <v>13.577777777777778</v>
      </c>
      <c r="C18" s="19">
        <f>C16/45/48</f>
        <v>29.333333333333332</v>
      </c>
      <c r="D18" s="19">
        <f t="shared" ref="D18:O18" si="4">D16/45/48</f>
        <v>14.866666666666667</v>
      </c>
      <c r="E18" s="19">
        <f t="shared" si="4"/>
        <v>29.333333333333332</v>
      </c>
      <c r="F18" s="19">
        <f t="shared" si="4"/>
        <v>15.466666666666667</v>
      </c>
      <c r="G18" s="19">
        <f t="shared" si="4"/>
        <v>32.155555555555559</v>
      </c>
      <c r="H18" s="19">
        <f t="shared" si="4"/>
        <v>16.111111111111111</v>
      </c>
      <c r="I18" s="19">
        <f t="shared" si="4"/>
        <v>32.155555555555559</v>
      </c>
      <c r="J18" s="19">
        <f t="shared" si="4"/>
        <v>16.111111111111111</v>
      </c>
      <c r="K18" s="19">
        <f t="shared" si="4"/>
        <v>32.155555555555559</v>
      </c>
      <c r="L18" s="19">
        <f>L16/45/48</f>
        <v>17.111111111111111</v>
      </c>
      <c r="M18" s="19">
        <f>M16/45/48</f>
        <v>32.155555555555559</v>
      </c>
      <c r="N18" s="21">
        <f t="shared" si="4"/>
        <v>15.253703703703705</v>
      </c>
      <c r="O18" s="21">
        <f t="shared" si="4"/>
        <v>30.509259259259256</v>
      </c>
    </row>
    <row r="19" spans="1:15" x14ac:dyDescent="0.2">
      <c r="A19" s="18" t="s">
        <v>31</v>
      </c>
      <c r="B19" s="19">
        <f>(B16*1.8)/45/48</f>
        <v>24.44</v>
      </c>
      <c r="C19" s="19">
        <f>C18</f>
        <v>29.333333333333332</v>
      </c>
      <c r="D19" s="19">
        <f>(D16*1.8)/45/48</f>
        <v>26.76</v>
      </c>
      <c r="E19" s="19">
        <f>E18</f>
        <v>29.333333333333332</v>
      </c>
      <c r="F19" s="19">
        <f>(F16*1.8)/45/48</f>
        <v>27.84</v>
      </c>
      <c r="G19" s="19">
        <f>G18</f>
        <v>32.155555555555559</v>
      </c>
      <c r="H19" s="19">
        <f>(H16*1.8)/45/48</f>
        <v>29</v>
      </c>
      <c r="I19" s="19">
        <f>I18</f>
        <v>32.155555555555559</v>
      </c>
      <c r="J19" s="19">
        <f>(J16*1.8)/45/48</f>
        <v>29</v>
      </c>
      <c r="K19" s="19">
        <f>K18</f>
        <v>32.155555555555559</v>
      </c>
      <c r="L19" s="19">
        <f>(L16*1.8)/45/48</f>
        <v>30.8</v>
      </c>
      <c r="M19" s="19">
        <f>M18</f>
        <v>32.155555555555559</v>
      </c>
      <c r="N19" s="19">
        <f>(N16*1.8)/45/48</f>
        <v>27.456666666666667</v>
      </c>
      <c r="O19" s="19">
        <f>O18</f>
        <v>30.509259259259256</v>
      </c>
    </row>
    <row r="22" spans="1:15" x14ac:dyDescent="0.2">
      <c r="A22" t="s">
        <v>7</v>
      </c>
      <c r="D22" t="s">
        <v>0</v>
      </c>
    </row>
    <row r="23" spans="1:15" x14ac:dyDescent="0.2">
      <c r="A23" s="1" t="s">
        <v>32</v>
      </c>
      <c r="B23" s="1"/>
      <c r="C23" s="1"/>
    </row>
    <row r="24" spans="1:15" x14ac:dyDescent="0.2">
      <c r="A24" s="25"/>
      <c r="B24" s="2" t="s">
        <v>8</v>
      </c>
      <c r="C24" s="3"/>
      <c r="D24" s="4" t="s">
        <v>9</v>
      </c>
      <c r="E24" s="3"/>
      <c r="F24" s="2" t="s">
        <v>10</v>
      </c>
      <c r="G24" s="3"/>
      <c r="H24" s="4" t="s">
        <v>11</v>
      </c>
      <c r="I24" s="4"/>
      <c r="J24" s="2" t="s">
        <v>12</v>
      </c>
      <c r="K24" s="3"/>
      <c r="L24" s="2" t="s">
        <v>13</v>
      </c>
      <c r="M24" s="3"/>
      <c r="N24" s="2" t="s">
        <v>14</v>
      </c>
      <c r="O24" s="5"/>
    </row>
    <row r="25" spans="1:15" x14ac:dyDescent="0.2">
      <c r="A25" s="26"/>
      <c r="B25" s="6" t="s">
        <v>15</v>
      </c>
      <c r="C25" s="7"/>
      <c r="D25" s="8" t="s">
        <v>16</v>
      </c>
      <c r="E25" s="9"/>
      <c r="F25" s="6" t="s">
        <v>17</v>
      </c>
      <c r="G25" s="9"/>
      <c r="H25" s="8" t="s">
        <v>18</v>
      </c>
      <c r="I25" s="8"/>
      <c r="J25" s="10" t="s">
        <v>19</v>
      </c>
      <c r="K25" s="7"/>
      <c r="L25" s="10" t="s">
        <v>20</v>
      </c>
      <c r="M25" s="7"/>
      <c r="N25" s="11"/>
      <c r="O25" s="12"/>
    </row>
    <row r="26" spans="1:15" x14ac:dyDescent="0.2">
      <c r="A26" s="27"/>
      <c r="B26" s="13" t="s">
        <v>21</v>
      </c>
      <c r="C26" s="13" t="s">
        <v>22</v>
      </c>
      <c r="D26" s="13" t="s">
        <v>21</v>
      </c>
      <c r="E26" s="13" t="s">
        <v>22</v>
      </c>
      <c r="F26" s="13" t="s">
        <v>21</v>
      </c>
      <c r="G26" s="13" t="s">
        <v>22</v>
      </c>
      <c r="H26" s="13" t="s">
        <v>21</v>
      </c>
      <c r="I26" s="13" t="s">
        <v>22</v>
      </c>
      <c r="J26" s="13" t="s">
        <v>21</v>
      </c>
      <c r="K26" s="14" t="s">
        <v>22</v>
      </c>
      <c r="L26" s="13" t="s">
        <v>21</v>
      </c>
      <c r="M26" s="14" t="s">
        <v>22</v>
      </c>
      <c r="N26" s="14" t="s">
        <v>23</v>
      </c>
      <c r="O26" s="14" t="s">
        <v>24</v>
      </c>
    </row>
    <row r="27" spans="1:15" x14ac:dyDescent="0.2">
      <c r="A27" s="15" t="s">
        <v>1</v>
      </c>
      <c r="B27" s="23"/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0">
        <f t="shared" ref="N27:N28" si="5">(B27+(D27*6)+(F27*2)+H27+J27+L27)/12</f>
        <v>0</v>
      </c>
      <c r="O27" s="20">
        <f t="shared" ref="O27:O32" si="6">(C27+(E27*6)+(G27*2)+I27+K27+M27)/12</f>
        <v>0</v>
      </c>
    </row>
    <row r="28" spans="1:15" x14ac:dyDescent="0.2">
      <c r="A28" s="15" t="s">
        <v>2</v>
      </c>
      <c r="B28" s="23"/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0">
        <f t="shared" si="5"/>
        <v>0</v>
      </c>
      <c r="O28" s="20">
        <f t="shared" si="6"/>
        <v>0</v>
      </c>
    </row>
    <row r="29" spans="1:15" x14ac:dyDescent="0.2">
      <c r="A29" s="15" t="s">
        <v>3</v>
      </c>
      <c r="B29" s="23"/>
      <c r="C29" s="23"/>
      <c r="D29" s="23"/>
      <c r="E29" s="23"/>
      <c r="F29" s="22"/>
      <c r="G29" s="22"/>
      <c r="H29" s="24"/>
      <c r="I29" s="24"/>
      <c r="J29" s="22"/>
      <c r="K29" s="22"/>
      <c r="L29" s="22"/>
      <c r="M29" s="22"/>
      <c r="N29" s="20">
        <f>(B29+(D29*6)+(F29*2)+H29+J29+L29)/12</f>
        <v>0</v>
      </c>
      <c r="O29" s="20">
        <f t="shared" si="6"/>
        <v>0</v>
      </c>
    </row>
    <row r="30" spans="1:15" x14ac:dyDescent="0.2">
      <c r="A30" s="15" t="s">
        <v>4</v>
      </c>
      <c r="B30" s="23">
        <v>2</v>
      </c>
      <c r="C30" s="23">
        <v>6</v>
      </c>
      <c r="D30" s="23">
        <v>4</v>
      </c>
      <c r="E30" s="23">
        <v>6</v>
      </c>
      <c r="F30" s="22"/>
      <c r="G30" s="22"/>
      <c r="H30" s="24"/>
      <c r="I30" s="24"/>
      <c r="J30" s="22"/>
      <c r="K30" s="22"/>
      <c r="L30" s="22"/>
      <c r="M30" s="22"/>
      <c r="N30" s="20">
        <f>(B30+(D30*6)+(F30*2)+H30+J30+L30)/12</f>
        <v>2.1666666666666665</v>
      </c>
      <c r="O30" s="20">
        <f t="shared" si="6"/>
        <v>3.5</v>
      </c>
    </row>
    <row r="31" spans="1:15" x14ac:dyDescent="0.2">
      <c r="A31" s="15" t="s">
        <v>5</v>
      </c>
      <c r="B31" s="23">
        <v>4</v>
      </c>
      <c r="C31" s="23">
        <v>3</v>
      </c>
      <c r="D31" s="23">
        <v>4</v>
      </c>
      <c r="E31" s="23">
        <v>3</v>
      </c>
      <c r="F31" s="22"/>
      <c r="G31" s="22"/>
      <c r="H31" s="24"/>
      <c r="I31" s="24"/>
      <c r="J31" s="22"/>
      <c r="K31" s="22"/>
      <c r="L31" s="22"/>
      <c r="M31" s="22"/>
      <c r="N31" s="20">
        <f>(B31+(D31*6)+(F31*2)+H31+J31+L31)/12</f>
        <v>2.3333333333333335</v>
      </c>
      <c r="O31" s="20">
        <f t="shared" si="6"/>
        <v>1.75</v>
      </c>
    </row>
    <row r="32" spans="1:15" x14ac:dyDescent="0.2">
      <c r="A32" s="17" t="s">
        <v>25</v>
      </c>
      <c r="B32" s="22">
        <v>9</v>
      </c>
      <c r="C32" s="22">
        <v>23</v>
      </c>
      <c r="D32" s="22">
        <v>9</v>
      </c>
      <c r="E32" s="22">
        <v>23</v>
      </c>
      <c r="F32" s="22"/>
      <c r="G32" s="22"/>
      <c r="H32" s="24"/>
      <c r="I32" s="24"/>
      <c r="J32" s="22"/>
      <c r="K32" s="22"/>
      <c r="L32" s="22"/>
      <c r="M32" s="22"/>
      <c r="N32" s="20">
        <f>(B32+(D32*6)+(F32*2)+H32+J32+L32)/12</f>
        <v>5.25</v>
      </c>
      <c r="O32" s="20">
        <f t="shared" si="6"/>
        <v>13.416666666666666</v>
      </c>
    </row>
    <row r="33" spans="1:17" x14ac:dyDescent="0.2">
      <c r="A33" s="18" t="s">
        <v>6</v>
      </c>
      <c r="B33" s="29">
        <f>SUM(B27:B32)</f>
        <v>15</v>
      </c>
      <c r="C33" s="29">
        <f t="shared" ref="C33:O33" si="7">SUM(C27:C32)</f>
        <v>32</v>
      </c>
      <c r="D33" s="30">
        <f t="shared" si="7"/>
        <v>17</v>
      </c>
      <c r="E33" s="30">
        <f t="shared" si="7"/>
        <v>32</v>
      </c>
      <c r="F33" s="30"/>
      <c r="G33" s="30"/>
      <c r="H33" s="30"/>
      <c r="I33" s="30"/>
      <c r="J33" s="30"/>
      <c r="K33" s="30"/>
      <c r="L33" s="30"/>
      <c r="M33" s="30"/>
      <c r="N33" s="28">
        <f t="shared" si="7"/>
        <v>9.75</v>
      </c>
      <c r="O33" s="28">
        <f t="shared" si="7"/>
        <v>18.666666666666664</v>
      </c>
    </row>
    <row r="34" spans="1:17" x14ac:dyDescent="0.2">
      <c r="A34" s="18" t="s">
        <v>26</v>
      </c>
      <c r="B34" s="18"/>
      <c r="C34" s="18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7" x14ac:dyDescent="0.2">
      <c r="A35" s="18" t="s">
        <v>27</v>
      </c>
      <c r="B35" s="18">
        <f>B27*6*48+B28*13*48+B29*21*48+B30*29*48+B31*37*48+B32*45*48</f>
        <v>29328</v>
      </c>
      <c r="C35" s="18">
        <f>C27*6*48+C28*13*48+C29*21*48+C30*29*48+C31*37*48+C32*45*48</f>
        <v>63360</v>
      </c>
      <c r="D35" s="18">
        <f>D27*6*48+D28*13*48+D29*21*48+D30*29*48+D31*37*48+D32*45*48</f>
        <v>32112</v>
      </c>
      <c r="E35" s="18">
        <f t="shared" ref="E35:K35" si="8">E27*6*48+E28*13*48+E29*21*48+E30*29*48+E31*37*48+E32*45*48</f>
        <v>63360</v>
      </c>
      <c r="F35" s="18">
        <f t="shared" si="8"/>
        <v>0</v>
      </c>
      <c r="G35" s="18">
        <f t="shared" si="8"/>
        <v>0</v>
      </c>
      <c r="H35" s="18">
        <f t="shared" si="8"/>
        <v>0</v>
      </c>
      <c r="I35" s="18">
        <f t="shared" si="8"/>
        <v>0</v>
      </c>
      <c r="J35" s="18">
        <f t="shared" si="8"/>
        <v>0</v>
      </c>
      <c r="K35" s="18">
        <f t="shared" si="8"/>
        <v>0</v>
      </c>
      <c r="L35" s="18">
        <f>L27*6*48+L28*13*48+L29*21*48+L30*29*48+L31*37*48+L32*45*48</f>
        <v>0</v>
      </c>
      <c r="M35" s="18">
        <f>M27*6*48+M28*13*48+M29*21*48+M30*29*48+M31*37*48+M32*45*48</f>
        <v>0</v>
      </c>
      <c r="N35" s="18">
        <f t="shared" ref="N35:O35" si="9">N27*6*48+N28*13*48+N29*21*48+N30*29*48+N31*37*48+N32*45*48</f>
        <v>18500</v>
      </c>
      <c r="O35" s="18">
        <f t="shared" si="9"/>
        <v>36960</v>
      </c>
    </row>
    <row r="36" spans="1:17" x14ac:dyDescent="0.2">
      <c r="A36" s="18" t="s">
        <v>28</v>
      </c>
      <c r="B36" s="18">
        <f>B35</f>
        <v>29328</v>
      </c>
      <c r="C36" s="18">
        <f>C35</f>
        <v>63360</v>
      </c>
      <c r="D36" s="18">
        <f t="shared" ref="D36:K36" si="10">D35</f>
        <v>32112</v>
      </c>
      <c r="E36" s="18">
        <f t="shared" si="10"/>
        <v>63360</v>
      </c>
      <c r="F36" s="18">
        <f t="shared" si="10"/>
        <v>0</v>
      </c>
      <c r="G36" s="18">
        <f t="shared" si="10"/>
        <v>0</v>
      </c>
      <c r="H36" s="18">
        <f t="shared" si="10"/>
        <v>0</v>
      </c>
      <c r="I36" s="18">
        <f t="shared" si="10"/>
        <v>0</v>
      </c>
      <c r="J36" s="18">
        <f t="shared" si="10"/>
        <v>0</v>
      </c>
      <c r="K36" s="18">
        <f t="shared" si="10"/>
        <v>0</v>
      </c>
      <c r="L36" s="18">
        <f>L35</f>
        <v>0</v>
      </c>
      <c r="M36" s="18">
        <f>M35</f>
        <v>0</v>
      </c>
      <c r="N36" s="18">
        <f t="shared" ref="N36:O36" si="11">N35</f>
        <v>18500</v>
      </c>
      <c r="O36" s="18">
        <f t="shared" si="11"/>
        <v>36960</v>
      </c>
    </row>
    <row r="37" spans="1:17" x14ac:dyDescent="0.2">
      <c r="A37" s="18" t="s">
        <v>29</v>
      </c>
      <c r="B37" s="18">
        <f>B36*1.8</f>
        <v>52790.400000000001</v>
      </c>
      <c r="C37" s="18">
        <f>C36</f>
        <v>63360</v>
      </c>
      <c r="D37" s="18">
        <f>D36*1.8</f>
        <v>57801.599999999999</v>
      </c>
      <c r="E37" s="18">
        <f>E36</f>
        <v>63360</v>
      </c>
      <c r="F37" s="18">
        <f>F36*1.8</f>
        <v>0</v>
      </c>
      <c r="G37" s="18">
        <f>G36</f>
        <v>0</v>
      </c>
      <c r="H37" s="18">
        <f>H36*1.8</f>
        <v>0</v>
      </c>
      <c r="I37" s="18">
        <f>I36</f>
        <v>0</v>
      </c>
      <c r="J37" s="18">
        <f>J36*1.8</f>
        <v>0</v>
      </c>
      <c r="K37" s="18">
        <f>K36</f>
        <v>0</v>
      </c>
      <c r="L37" s="18">
        <f>L36*1.8</f>
        <v>0</v>
      </c>
      <c r="M37" s="18">
        <f>M36</f>
        <v>0</v>
      </c>
      <c r="N37" s="18">
        <f>N36*1.8</f>
        <v>33300</v>
      </c>
      <c r="O37" s="18">
        <f>O36</f>
        <v>36960</v>
      </c>
      <c r="P37" s="33" t="s">
        <v>35</v>
      </c>
      <c r="Q37" s="33" t="s">
        <v>36</v>
      </c>
    </row>
    <row r="38" spans="1:17" x14ac:dyDescent="0.2">
      <c r="A38" s="18" t="s">
        <v>30</v>
      </c>
      <c r="B38" s="19">
        <f>B36/45/48</f>
        <v>13.577777777777778</v>
      </c>
      <c r="C38" s="19">
        <f>C36/45/48</f>
        <v>29.333333333333332</v>
      </c>
      <c r="D38" s="19">
        <f t="shared" ref="D38:K38" si="12">D36/45/48</f>
        <v>14.866666666666667</v>
      </c>
      <c r="E38" s="19">
        <f t="shared" si="12"/>
        <v>29.333333333333332</v>
      </c>
      <c r="F38" s="19">
        <f t="shared" si="12"/>
        <v>0</v>
      </c>
      <c r="G38" s="19">
        <f t="shared" si="12"/>
        <v>0</v>
      </c>
      <c r="H38" s="19">
        <f t="shared" si="12"/>
        <v>0</v>
      </c>
      <c r="I38" s="19">
        <f t="shared" si="12"/>
        <v>0</v>
      </c>
      <c r="J38" s="19">
        <f t="shared" si="12"/>
        <v>0</v>
      </c>
      <c r="K38" s="19">
        <f t="shared" si="12"/>
        <v>0</v>
      </c>
      <c r="L38" s="19">
        <f>L36/45/48</f>
        <v>0</v>
      </c>
      <c r="M38" s="19">
        <f>M36/45/48</f>
        <v>0</v>
      </c>
      <c r="N38" s="21">
        <f t="shared" ref="N38:O38" si="13">N36/45/48</f>
        <v>8.5648148148148149</v>
      </c>
      <c r="O38" s="32">
        <f t="shared" si="13"/>
        <v>17.111111111111111</v>
      </c>
      <c r="P38" s="34">
        <f>((D38*6)+B38)/7</f>
        <v>14.682539682539684</v>
      </c>
      <c r="Q38" s="35">
        <f>((E38*6)+C38)/7</f>
        <v>29.333333333333336</v>
      </c>
    </row>
    <row r="39" spans="1:17" x14ac:dyDescent="0.2">
      <c r="A39" s="18" t="s">
        <v>31</v>
      </c>
      <c r="B39" s="19">
        <f>(B36*1.8)/45/48</f>
        <v>24.44</v>
      </c>
      <c r="C39" s="19">
        <f>C38</f>
        <v>29.333333333333332</v>
      </c>
      <c r="D39" s="19">
        <f>(D36*1.8)/45/48</f>
        <v>26.76</v>
      </c>
      <c r="E39" s="19">
        <f>E38</f>
        <v>29.333333333333332</v>
      </c>
      <c r="F39" s="19">
        <f>(F36*1.8)/45/48</f>
        <v>0</v>
      </c>
      <c r="G39" s="19">
        <f>G38</f>
        <v>0</v>
      </c>
      <c r="H39" s="19">
        <f>(H36*1.8)/45/48</f>
        <v>0</v>
      </c>
      <c r="I39" s="19">
        <f>I38</f>
        <v>0</v>
      </c>
      <c r="J39" s="19">
        <f>(J36*1.8)/45/48</f>
        <v>0</v>
      </c>
      <c r="K39" s="19">
        <f>K38</f>
        <v>0</v>
      </c>
      <c r="L39" s="19">
        <f>(L36*1.8)/45/48</f>
        <v>0</v>
      </c>
      <c r="M39" s="19">
        <f>M38</f>
        <v>0</v>
      </c>
      <c r="N39" s="19">
        <f>(N36*1.8)/45/48</f>
        <v>15.416666666666666</v>
      </c>
      <c r="O39" s="19">
        <f>O38</f>
        <v>17.111111111111111</v>
      </c>
      <c r="P39" s="31"/>
    </row>
    <row r="43" spans="1:17" x14ac:dyDescent="0.2">
      <c r="A43" t="s">
        <v>7</v>
      </c>
      <c r="D43" t="s">
        <v>0</v>
      </c>
    </row>
    <row r="44" spans="1:17" x14ac:dyDescent="0.2">
      <c r="A44" s="1" t="s">
        <v>32</v>
      </c>
      <c r="B44" s="1"/>
      <c r="C44" s="1"/>
    </row>
    <row r="45" spans="1:17" x14ac:dyDescent="0.2">
      <c r="A45" s="25"/>
      <c r="B45" s="2" t="s">
        <v>8</v>
      </c>
      <c r="C45" s="3"/>
      <c r="D45" s="4" t="s">
        <v>9</v>
      </c>
      <c r="E45" s="3"/>
      <c r="F45" s="2" t="s">
        <v>10</v>
      </c>
      <c r="G45" s="3"/>
      <c r="H45" s="4" t="s">
        <v>11</v>
      </c>
      <c r="I45" s="4"/>
      <c r="J45" s="2" t="s">
        <v>12</v>
      </c>
      <c r="K45" s="3"/>
      <c r="L45" s="2" t="s">
        <v>13</v>
      </c>
      <c r="M45" s="3"/>
      <c r="N45" s="2" t="s">
        <v>14</v>
      </c>
      <c r="O45" s="5"/>
    </row>
    <row r="46" spans="1:17" x14ac:dyDescent="0.2">
      <c r="A46" s="26"/>
      <c r="B46" s="6" t="s">
        <v>15</v>
      </c>
      <c r="C46" s="7"/>
      <c r="D46" s="8" t="s">
        <v>16</v>
      </c>
      <c r="E46" s="9"/>
      <c r="F46" s="6" t="s">
        <v>17</v>
      </c>
      <c r="G46" s="9"/>
      <c r="H46" s="8" t="s">
        <v>18</v>
      </c>
      <c r="I46" s="8"/>
      <c r="J46" s="10" t="s">
        <v>19</v>
      </c>
      <c r="K46" s="7"/>
      <c r="L46" s="10" t="s">
        <v>20</v>
      </c>
      <c r="M46" s="7"/>
      <c r="N46" s="11"/>
      <c r="O46" s="12"/>
    </row>
    <row r="47" spans="1:17" x14ac:dyDescent="0.2">
      <c r="A47" s="27"/>
      <c r="B47" s="13" t="s">
        <v>21</v>
      </c>
      <c r="C47" s="13" t="s">
        <v>22</v>
      </c>
      <c r="D47" s="13" t="s">
        <v>21</v>
      </c>
      <c r="E47" s="13" t="s">
        <v>22</v>
      </c>
      <c r="F47" s="13" t="s">
        <v>21</v>
      </c>
      <c r="G47" s="13" t="s">
        <v>22</v>
      </c>
      <c r="H47" s="13" t="s">
        <v>21</v>
      </c>
      <c r="I47" s="13" t="s">
        <v>22</v>
      </c>
      <c r="J47" s="13" t="s">
        <v>21</v>
      </c>
      <c r="K47" s="14" t="s">
        <v>22</v>
      </c>
      <c r="L47" s="13" t="s">
        <v>21</v>
      </c>
      <c r="M47" s="14" t="s">
        <v>22</v>
      </c>
      <c r="N47" s="14" t="s">
        <v>23</v>
      </c>
      <c r="O47" s="14" t="s">
        <v>24</v>
      </c>
    </row>
    <row r="48" spans="1:17" x14ac:dyDescent="0.2">
      <c r="A48" s="15" t="s">
        <v>1</v>
      </c>
      <c r="B48" s="23"/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0">
        <f t="shared" ref="N48:N49" si="14">(B48+(D48*6)+(F48*2)+H48+J48+L48)/12</f>
        <v>0</v>
      </c>
      <c r="O48" s="20">
        <f t="shared" ref="O48:O53" si="15">(C48+(E48*6)+(G48*2)+I48+K48+M48)/12</f>
        <v>0</v>
      </c>
    </row>
    <row r="49" spans="1:17" x14ac:dyDescent="0.2">
      <c r="A49" s="15" t="s">
        <v>2</v>
      </c>
      <c r="B49" s="23"/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0">
        <f t="shared" si="14"/>
        <v>0</v>
      </c>
      <c r="O49" s="20">
        <f t="shared" si="15"/>
        <v>0</v>
      </c>
    </row>
    <row r="50" spans="1:17" x14ac:dyDescent="0.2">
      <c r="A50" s="15" t="s">
        <v>3</v>
      </c>
      <c r="B50" s="23"/>
      <c r="C50" s="23"/>
      <c r="D50" s="23"/>
      <c r="E50" s="23"/>
      <c r="F50" s="22"/>
      <c r="G50" s="22"/>
      <c r="H50" s="24"/>
      <c r="I50" s="24"/>
      <c r="J50" s="22"/>
      <c r="K50" s="22"/>
      <c r="L50" s="22"/>
      <c r="M50" s="22"/>
      <c r="N50" s="20">
        <f>(B50+(D50*6)+(F50*2)+H50+J50+L50)/12</f>
        <v>0</v>
      </c>
      <c r="O50" s="20">
        <f t="shared" si="15"/>
        <v>0</v>
      </c>
    </row>
    <row r="51" spans="1:17" x14ac:dyDescent="0.2">
      <c r="A51" s="15" t="s">
        <v>4</v>
      </c>
      <c r="B51" s="23"/>
      <c r="C51" s="23"/>
      <c r="D51" s="23"/>
      <c r="E51" s="23"/>
      <c r="F51" s="22">
        <v>1</v>
      </c>
      <c r="G51" s="22">
        <v>7</v>
      </c>
      <c r="H51" s="24">
        <v>2</v>
      </c>
      <c r="I51" s="24">
        <v>7</v>
      </c>
      <c r="J51" s="22">
        <v>2</v>
      </c>
      <c r="K51" s="22">
        <v>7</v>
      </c>
      <c r="L51" s="22">
        <v>2</v>
      </c>
      <c r="M51" s="22">
        <v>7</v>
      </c>
      <c r="N51" s="20">
        <f>(B51+(D51*6)+(F51*2)+H51+J51+L51)/12</f>
        <v>0.66666666666666663</v>
      </c>
      <c r="O51" s="20">
        <f t="shared" si="15"/>
        <v>2.9166666666666665</v>
      </c>
    </row>
    <row r="52" spans="1:17" x14ac:dyDescent="0.2">
      <c r="A52" s="15" t="s">
        <v>5</v>
      </c>
      <c r="B52" s="23"/>
      <c r="C52" s="23"/>
      <c r="D52" s="23"/>
      <c r="E52" s="23"/>
      <c r="F52" s="22">
        <v>1</v>
      </c>
      <c r="G52" s="22">
        <v>2</v>
      </c>
      <c r="H52" s="24">
        <v>1</v>
      </c>
      <c r="I52" s="24">
        <v>2</v>
      </c>
      <c r="J52" s="22">
        <v>1</v>
      </c>
      <c r="K52" s="22">
        <v>2</v>
      </c>
      <c r="L52" s="22">
        <v>1</v>
      </c>
      <c r="M52" s="22">
        <v>2</v>
      </c>
      <c r="N52" s="20">
        <f>(B52+(D52*6)+(F52*2)+H52+J52+L52)/12</f>
        <v>0.41666666666666669</v>
      </c>
      <c r="O52" s="20">
        <f t="shared" si="15"/>
        <v>0.83333333333333337</v>
      </c>
    </row>
    <row r="53" spans="1:17" x14ac:dyDescent="0.2">
      <c r="A53" s="17" t="s">
        <v>25</v>
      </c>
      <c r="B53" s="22"/>
      <c r="C53" s="22"/>
      <c r="D53" s="22"/>
      <c r="E53" s="22"/>
      <c r="F53" s="22">
        <v>14</v>
      </c>
      <c r="G53" s="22">
        <v>26</v>
      </c>
      <c r="H53" s="24">
        <v>14</v>
      </c>
      <c r="I53" s="24">
        <v>26</v>
      </c>
      <c r="J53" s="22">
        <v>14</v>
      </c>
      <c r="K53" s="22">
        <v>26</v>
      </c>
      <c r="L53" s="22">
        <v>15</v>
      </c>
      <c r="M53" s="22">
        <v>26</v>
      </c>
      <c r="N53" s="20">
        <f>(B53+(D53*6)+(F53*2)+H53+J53+L53)/12</f>
        <v>5.916666666666667</v>
      </c>
      <c r="O53" s="20">
        <f t="shared" si="15"/>
        <v>10.833333333333334</v>
      </c>
    </row>
    <row r="54" spans="1:17" x14ac:dyDescent="0.2">
      <c r="A54" s="18" t="s">
        <v>6</v>
      </c>
      <c r="B54" s="29"/>
      <c r="C54" s="29"/>
      <c r="D54" s="30"/>
      <c r="E54" s="30"/>
      <c r="F54" s="30">
        <f t="shared" ref="F54:O54" si="16">SUM(F48:F53)</f>
        <v>16</v>
      </c>
      <c r="G54" s="30">
        <f t="shared" si="16"/>
        <v>35</v>
      </c>
      <c r="H54" s="30">
        <f t="shared" si="16"/>
        <v>17</v>
      </c>
      <c r="I54" s="30">
        <f t="shared" si="16"/>
        <v>35</v>
      </c>
      <c r="J54" s="30">
        <f t="shared" si="16"/>
        <v>17</v>
      </c>
      <c r="K54" s="30">
        <f t="shared" si="16"/>
        <v>35</v>
      </c>
      <c r="L54" s="30">
        <f t="shared" si="16"/>
        <v>18</v>
      </c>
      <c r="M54" s="30">
        <f t="shared" si="16"/>
        <v>35</v>
      </c>
      <c r="N54" s="28">
        <f t="shared" si="16"/>
        <v>7</v>
      </c>
      <c r="O54" s="28">
        <f t="shared" si="16"/>
        <v>14.583333333333334</v>
      </c>
    </row>
    <row r="55" spans="1:17" x14ac:dyDescent="0.2">
      <c r="A55" s="18" t="s">
        <v>26</v>
      </c>
      <c r="B55" s="18"/>
      <c r="C55" s="18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1:17" x14ac:dyDescent="0.2">
      <c r="A56" s="18" t="s">
        <v>27</v>
      </c>
      <c r="B56" s="18">
        <f>B48*6*48+B49*13*48+B50*21*48+B51*29*48+B52*37*48+B53*45*48</f>
        <v>0</v>
      </c>
      <c r="C56" s="18">
        <f>C48*6*48+C49*13*48+C50*21*48+C51*29*48+C52*37*48+C53*45*48</f>
        <v>0</v>
      </c>
      <c r="D56" s="18">
        <f>D48*6*48+D49*13*48+D50*21*48+D51*29*48+D52*37*48+D53*45*48</f>
        <v>0</v>
      </c>
      <c r="E56" s="18">
        <f t="shared" ref="E56:K56" si="17">E48*6*48+E49*13*48+E50*21*48+E51*29*48+E52*37*48+E53*45*48</f>
        <v>0</v>
      </c>
      <c r="F56" s="18">
        <f t="shared" si="17"/>
        <v>33408</v>
      </c>
      <c r="G56" s="18">
        <f t="shared" si="17"/>
        <v>69456</v>
      </c>
      <c r="H56" s="18">
        <f t="shared" si="17"/>
        <v>34800</v>
      </c>
      <c r="I56" s="18">
        <f t="shared" si="17"/>
        <v>69456</v>
      </c>
      <c r="J56" s="18">
        <f t="shared" si="17"/>
        <v>34800</v>
      </c>
      <c r="K56" s="18">
        <f t="shared" si="17"/>
        <v>69456</v>
      </c>
      <c r="L56" s="18">
        <f>L48*6*48+L49*13*48+L50*21*48+L51*29*48+L52*37*48+L53*45*48</f>
        <v>36960</v>
      </c>
      <c r="M56" s="18">
        <f>M48*6*48+M49*13*48+M50*21*48+M51*29*48+M52*37*48+M53*45*48</f>
        <v>69456</v>
      </c>
      <c r="N56" s="18">
        <f t="shared" ref="N56:O56" si="18">N48*6*48+N49*13*48+N50*21*48+N51*29*48+N52*37*48+N53*45*48</f>
        <v>14448</v>
      </c>
      <c r="O56" s="18">
        <f t="shared" si="18"/>
        <v>28940</v>
      </c>
    </row>
    <row r="57" spans="1:17" x14ac:dyDescent="0.2">
      <c r="A57" s="18" t="s">
        <v>28</v>
      </c>
      <c r="B57" s="18">
        <f>B56</f>
        <v>0</v>
      </c>
      <c r="C57" s="18">
        <f>C56</f>
        <v>0</v>
      </c>
      <c r="D57" s="18">
        <f t="shared" ref="D57:K57" si="19">D56</f>
        <v>0</v>
      </c>
      <c r="E57" s="18">
        <f t="shared" si="19"/>
        <v>0</v>
      </c>
      <c r="F57" s="18">
        <f t="shared" si="19"/>
        <v>33408</v>
      </c>
      <c r="G57" s="18">
        <f t="shared" si="19"/>
        <v>69456</v>
      </c>
      <c r="H57" s="18">
        <f t="shared" si="19"/>
        <v>34800</v>
      </c>
      <c r="I57" s="18">
        <f t="shared" si="19"/>
        <v>69456</v>
      </c>
      <c r="J57" s="18">
        <f t="shared" si="19"/>
        <v>34800</v>
      </c>
      <c r="K57" s="18">
        <f t="shared" si="19"/>
        <v>69456</v>
      </c>
      <c r="L57" s="18">
        <f>L56</f>
        <v>36960</v>
      </c>
      <c r="M57" s="18">
        <f>M56</f>
        <v>69456</v>
      </c>
      <c r="N57" s="18">
        <f t="shared" ref="N57:O57" si="20">N56</f>
        <v>14448</v>
      </c>
      <c r="O57" s="18">
        <f t="shared" si="20"/>
        <v>28940</v>
      </c>
    </row>
    <row r="58" spans="1:17" x14ac:dyDescent="0.2">
      <c r="A58" s="18" t="s">
        <v>29</v>
      </c>
      <c r="B58" s="18">
        <f>B57*1.8</f>
        <v>0</v>
      </c>
      <c r="C58" s="18">
        <f>C57</f>
        <v>0</v>
      </c>
      <c r="D58" s="18">
        <f>D57*1.8</f>
        <v>0</v>
      </c>
      <c r="E58" s="18">
        <f>E57</f>
        <v>0</v>
      </c>
      <c r="F58" s="18">
        <f>F57*1.8</f>
        <v>60134.400000000001</v>
      </c>
      <c r="G58" s="18">
        <f>G57</f>
        <v>69456</v>
      </c>
      <c r="H58" s="18">
        <f>H57*1.8</f>
        <v>62640</v>
      </c>
      <c r="I58" s="18">
        <f>I57</f>
        <v>69456</v>
      </c>
      <c r="J58" s="18">
        <f>J57*1.8</f>
        <v>62640</v>
      </c>
      <c r="K58" s="18">
        <f>K57</f>
        <v>69456</v>
      </c>
      <c r="L58" s="18">
        <f>L57*1.8</f>
        <v>66528</v>
      </c>
      <c r="M58" s="18">
        <f>M57</f>
        <v>69456</v>
      </c>
      <c r="N58" s="18">
        <f>N57*1.8</f>
        <v>26006.400000000001</v>
      </c>
      <c r="O58" s="18">
        <f>O57</f>
        <v>28940</v>
      </c>
      <c r="P58" s="33" t="s">
        <v>33</v>
      </c>
      <c r="Q58" s="33" t="s">
        <v>34</v>
      </c>
    </row>
    <row r="59" spans="1:17" x14ac:dyDescent="0.2">
      <c r="A59" s="18" t="s">
        <v>30</v>
      </c>
      <c r="B59" s="19">
        <f>B57/45/48</f>
        <v>0</v>
      </c>
      <c r="C59" s="19">
        <f>C57/45/48</f>
        <v>0</v>
      </c>
      <c r="D59" s="19">
        <f t="shared" ref="D59:K59" si="21">D57/45/48</f>
        <v>0</v>
      </c>
      <c r="E59" s="19">
        <f t="shared" si="21"/>
        <v>0</v>
      </c>
      <c r="F59" s="19">
        <f t="shared" si="21"/>
        <v>15.466666666666667</v>
      </c>
      <c r="G59" s="19">
        <f t="shared" si="21"/>
        <v>32.155555555555559</v>
      </c>
      <c r="H59" s="19">
        <f t="shared" si="21"/>
        <v>16.111111111111111</v>
      </c>
      <c r="I59" s="19">
        <f t="shared" si="21"/>
        <v>32.155555555555559</v>
      </c>
      <c r="J59" s="19">
        <f t="shared" si="21"/>
        <v>16.111111111111111</v>
      </c>
      <c r="K59" s="19">
        <f t="shared" si="21"/>
        <v>32.155555555555559</v>
      </c>
      <c r="L59" s="19">
        <f>L57/45/48</f>
        <v>17.111111111111111</v>
      </c>
      <c r="M59" s="19">
        <f>M57/45/48</f>
        <v>32.155555555555559</v>
      </c>
      <c r="N59" s="21">
        <f t="shared" ref="N59:O59" si="22">N57/45/48</f>
        <v>6.6888888888888891</v>
      </c>
      <c r="O59" s="32">
        <f t="shared" si="22"/>
        <v>13.398148148148147</v>
      </c>
      <c r="P59" s="34">
        <f>((F59*2)+H59+J59+L59)/5</f>
        <v>16.053333333333335</v>
      </c>
      <c r="Q59" s="34">
        <f>((G59*2)+I59+K59+M59)/5</f>
        <v>32.155555555555559</v>
      </c>
    </row>
    <row r="60" spans="1:17" x14ac:dyDescent="0.2">
      <c r="A60" s="18" t="s">
        <v>31</v>
      </c>
      <c r="B60" s="19">
        <f>(B57*1.8)/45/48</f>
        <v>0</v>
      </c>
      <c r="C60" s="19">
        <f>C59</f>
        <v>0</v>
      </c>
      <c r="D60" s="19">
        <f>(D57*1.8)/45/48</f>
        <v>0</v>
      </c>
      <c r="E60" s="19">
        <f>E59</f>
        <v>0</v>
      </c>
      <c r="F60" s="19">
        <f>(F57*1.8)/45/48</f>
        <v>27.84</v>
      </c>
      <c r="G60" s="19">
        <f>G59</f>
        <v>32.155555555555559</v>
      </c>
      <c r="H60" s="19">
        <f>(H57*1.8)/45/48</f>
        <v>29</v>
      </c>
      <c r="I60" s="19">
        <f>I59</f>
        <v>32.155555555555559</v>
      </c>
      <c r="J60" s="19">
        <f>(J57*1.8)/45/48</f>
        <v>29</v>
      </c>
      <c r="K60" s="19">
        <f>K59</f>
        <v>32.155555555555559</v>
      </c>
      <c r="L60" s="19">
        <f>(L57*1.8)/45/48</f>
        <v>30.8</v>
      </c>
      <c r="M60" s="19">
        <f>M59</f>
        <v>32.155555555555559</v>
      </c>
      <c r="N60" s="19">
        <f>(N57*1.8)/45/48</f>
        <v>12.040000000000001</v>
      </c>
      <c r="O60" s="19">
        <f>O59</f>
        <v>13.398148148148147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a05e9-65db-43dd-b0ec-a081f839946d">
      <Terms xmlns="http://schemas.microsoft.com/office/infopath/2007/PartnerControls"/>
    </lcf76f155ced4ddcb4097134ff3c332f>
    <TaxCatchAll xmlns="edeea5a6-1c31-4078-8143-c2872d3b9f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9B4FEBD3485945A88CFFD5AF73AB5B" ma:contentTypeVersion="15" ma:contentTypeDescription="Opprett et nytt dokument." ma:contentTypeScope="" ma:versionID="805f1709cf4ca0d3aa0536a04e4be02e">
  <xsd:schema xmlns:xsd="http://www.w3.org/2001/XMLSchema" xmlns:xs="http://www.w3.org/2001/XMLSchema" xmlns:p="http://schemas.microsoft.com/office/2006/metadata/properties" xmlns:ns2="3e0a05e9-65db-43dd-b0ec-a081f839946d" xmlns:ns3="edeea5a6-1c31-4078-8143-c2872d3b9f55" targetNamespace="http://schemas.microsoft.com/office/2006/metadata/properties" ma:root="true" ma:fieldsID="fc654e27392fed5dfa7bfdde71a08ac1" ns2:_="" ns3:_="">
    <xsd:import namespace="3e0a05e9-65db-43dd-b0ec-a081f839946d"/>
    <xsd:import namespace="edeea5a6-1c31-4078-8143-c2872d3b9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a05e9-65db-43dd-b0ec-a081f83994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0" nillable="true" ma:taxonomy="true" ma:internalName="lcf76f155ced4ddcb4097134ff3c332f" ma:taxonomyFieldName="MediaServiceImageTags" ma:displayName="Bildemerkelapper" ma:readOnly="false" ma:fieldId="{5cf76f15-5ced-4ddc-b409-7134ff3c332f}" ma:taxonomyMulti="true" ma:sspId="46af8f8e-1e45-4bcb-8b90-291e5972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ea5a6-1c31-4078-8143-c2872d3b9f55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4e2fb781-c458-4f6f-93d9-ee021ff144de}" ma:internalName="TaxCatchAll" ma:showField="CatchAllData" ma:web="edeea5a6-1c31-4078-8143-c2872d3b9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E8676-C243-4D2D-A822-9A77BA54B85A}">
  <ds:schemaRefs>
    <ds:schemaRef ds:uri="http://schemas.microsoft.com/office/2006/metadata/properties"/>
    <ds:schemaRef ds:uri="http://schemas.microsoft.com/office/infopath/2007/PartnerControls"/>
    <ds:schemaRef ds:uri="3e0a05e9-65db-43dd-b0ec-a081f839946d"/>
    <ds:schemaRef ds:uri="edeea5a6-1c31-4078-8143-c2872d3b9f55"/>
  </ds:schemaRefs>
</ds:datastoreItem>
</file>

<file path=customXml/itemProps2.xml><?xml version="1.0" encoding="utf-8"?>
<ds:datastoreItem xmlns:ds="http://schemas.openxmlformats.org/officeDocument/2006/customXml" ds:itemID="{6BD9121B-4145-48CB-8ED8-EABE2E27C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0a05e9-65db-43dd-b0ec-a081f839946d"/>
    <ds:schemaRef ds:uri="edeea5a6-1c31-4078-8143-c2872d3b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0C6AE8-AFD6-4C0B-89E0-B759255DA7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oddeskogen 2025</vt:lpstr>
      <vt:lpstr>Hornnes 2025</vt:lpstr>
    </vt:vector>
  </TitlesOfParts>
  <Manager/>
  <Company>Evje og Hornnes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Sofie Hornnes</dc:creator>
  <cp:keywords/>
  <dc:description/>
  <cp:lastModifiedBy>Hornnes, Anne Sofie</cp:lastModifiedBy>
  <cp:revision/>
  <dcterms:created xsi:type="dcterms:W3CDTF">2010-10-25T09:50:53Z</dcterms:created>
  <dcterms:modified xsi:type="dcterms:W3CDTF">2026-09-01T09:44:58Z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0x010100629B4FEBD3485945A88CFFD5AF73AB5B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